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19420" windowHeight="11020" activeTab="2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5621"/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<sst xmlns="http://schemas.openxmlformats.org/spreadsheetml/2006/main" count="61" uniqueCount="43">
  <si>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</si>
  <si>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</si>
  <si>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</si>
  <si>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</si>
  <si>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</si>
  <si>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</si>
  <si>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</si>
  <si>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</si>
  <si>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</si>
  <si>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</si>
  <si>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</si>
  <si>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</si>
  <si>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</si>
  <si>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</si>
  <si>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</si>
  <si>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</si>
  <si>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</si>
  <si>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</si>
  <si>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</si>
  <si>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</si>
  <si>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</si>
  <si>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</si>
  <si>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</si>
  <si>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</si>
  <si>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Calibri"/>
        <family val="3"/>
        <charset val="128"/>
        <scheme val="minor"/>
      </rPr>
      <t>決済</t>
    </r>
    <r>
      <rPr>
        <b/>
        <sz val="9"/>
        <color theme="1"/>
        <rFont val="Calibri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</si>
  <si>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</si>
  <si>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</si>
  <si>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</si>
  <si>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</si>
  <si>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</si>
  <si>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</si>
  <si>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</si>
  <si>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</si>
  <si>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引分</t>
    <rPh sb="0" eb="2">
      <t>ヒキワケ</t>
    </rPh>
    <phoneticPr fontId="1"/>
  </si>
  <si>
    <t>OBシステム</t>
  </si>
  <si>
    <t>SL：1.0、TPLimit：Fibで-1.27</t>
  </si>
  <si>
    <t>128SMA【黒】、70SMA【赤】。20SMA【黄】がパーフェクトオーダーで</t>
  </si>
  <si>
    <t>20SMA【黄】タッチで２つ足を下げ、ダウ高値更新でEn</t>
  </si>
  <si>
    <t>GBPJPY</t>
  </si>
  <si>
    <t>４H足</t>
  </si>
  <si>
    <t>同じ日付で選択するローソクに迷ったので、隣同士の２つを検証したが両方負け。</t>
  </si>
  <si>
    <t>エントリー見送り↓</t>
  </si>
  <si>
    <t>パーフェクトオーダー直後の波は負けやすい。
狙う戻りのローソクもジグザグが緩やかなものより、しっかりとした戻りを作っているほうが勝ちやすいように思う。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</si>
</sst>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yyyy/m/d;@"/>
    <numFmt numFmtId="165" formatCode="#,##0_ "/>
    <numFmt numFmtId="166" formatCode="0.0%"/>
  </numFmts>
  <fonts count="16">
    <font>
      <sz val="11"/>
      <color theme="1"/>
      <name val="Calibri"/>
      <family val="2"/>
      <charset val="128"/>
      <scheme val="minor"/>
    </font>
    <font>
      <sz val="6"/>
      <name val="Calibri"/>
      <family val="2"/>
      <charset val="128"/>
      <scheme val="minor"/>
    </font>
    <font>
      <b/>
      <sz val="11"/>
      <color theme="1"/>
      <name val="Calibri"/>
      <family val="3"/>
      <charset val="128"/>
      <scheme val="minor"/>
    </font>
    <font>
      <sz val="11"/>
      <color theme="1"/>
      <name val="Calibri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Calibri"/>
      <family val="2"/>
      <charset val="128"/>
      <scheme val="minor"/>
    </font>
    <font>
      <b/>
      <sz val="9"/>
      <color theme="1"/>
      <name val="Calibri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Calibri"/>
      <family val="2"/>
      <charset val="128"/>
      <scheme val="minor"/>
    </font>
    <font>
      <b/>
      <sz val="11"/>
      <name val="Calibri"/>
      <family val="3"/>
      <charset val="128"/>
      <scheme val="minor"/>
    </font>
    <font>
      <sz val="10"/>
      <color theme="1"/>
      <name val="Calibri"/>
      <family val="2"/>
      <charset val="128"/>
      <scheme val="minor"/>
    </font>
    <font>
      <b/>
      <sz val="16"/>
      <color indexed="8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64" fontId="0" fillId="0" borderId="12" xfId="0" applyNumberFormat="1" applyBorder="1">
      <alignment vertical="center"/>
    </xf>
    <xf numFmtId="164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38" fontId="3" fillId="0" borderId="13" xfId="0" applyNumberFormat="1" applyFon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38" fontId="0" fillId="0" borderId="0" xfId="0" applyNumberFormat="1" applyBorder="1">
      <alignment vertical="center"/>
    </xf>
    <xf numFmtId="164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66" fontId="2" fillId="0" borderId="13" xfId="3" applyNumberFormat="1" applyFont="1" applyBorder="1">
      <alignment vertical="center"/>
    </xf>
    <xf numFmtId="166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38" fontId="0" fillId="0" borderId="13" xfId="0" applyNumberFormat="1" applyFill="1" applyBorder="1">
      <alignment vertical="center"/>
    </xf>
    <xf numFmtId="38" fontId="0" fillId="0" borderId="14" xfId="0" applyNumberFormat="1" applyFill="1" applyBorder="1">
      <alignment vertical="center"/>
    </xf>
    <xf numFmtId="38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0" fillId="0" borderId="0" xfId="0">
      <alignment vertical="center"/>
    </xf>
    <xf numFmtId="0" fontId="2" fillId="0" borderId="0" xfId="0" applyFont="1">
      <alignment vertical="center"/>
    </xf>
    <xf numFmtId="165" fontId="0" fillId="0" borderId="0" xfId="0" applyNumberFormat="1">
      <alignment vertical="center"/>
    </xf>
    <xf numFmtId="0" fontId="0" fillId="4" borderId="0" xfId="0" applyFill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38" fontId="14" fillId="0" borderId="8" xfId="0" applyNumberFormat="1" applyFont="1" applyBorder="1" applyAlignment="1">
      <alignment horizontal="left" vertical="center"/>
    </xf>
    <xf numFmtId="38" fontId="14" fillId="0" borderId="0" xfId="0" applyNumberFormat="1" applyFont="1" applyAlignment="1">
      <alignment horizontal="left" vertical="center"/>
    </xf>
    <xf numFmtId="0" fontId="12" fillId="5" borderId="9" xfId="0" applyNumberFormat="1" applyFont="1" applyFill="1" applyBorder="1">
      <alignment vertical="center"/>
    </xf>
    <xf numFmtId="0" fontId="15" fillId="0" borderId="0" xfId="2" applyFont="1" applyAlignment="1">
      <alignment horizontal="left" vertical="center"/>
    </xf>
  </cellXfs>
  <cellStyles count="4">
    <cellStyle name="Comma [0]" xfId="1" builtinId="6"/>
    <cellStyle name="Normal" xfId="0" builtinId="0"/>
    <cellStyle name="Percent" xfId="3" builtinId="5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59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76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134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133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132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104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101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176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178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221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271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263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311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326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304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352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352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395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400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403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405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3</xdr:row>
      <xdr:rowOff>0</xdr:rowOff>
    </xdr:from>
    <xdr:to>
      <xdr:col>19</xdr:col>
      <xdr:colOff>103747</xdr:colOff>
      <xdr:row>27</xdr:row>
      <xdr:rowOff>120872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38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19</xdr:col>
      <xdr:colOff>103747</xdr:colOff>
      <xdr:row>53</xdr:row>
      <xdr:rowOff>120872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0641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19</xdr:col>
      <xdr:colOff>103747</xdr:colOff>
      <xdr:row>80</xdr:row>
      <xdr:rowOff>120872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9536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19</xdr:col>
      <xdr:colOff>103747</xdr:colOff>
      <xdr:row>106</xdr:row>
      <xdr:rowOff>120872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4938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19</xdr:col>
      <xdr:colOff>103747</xdr:colOff>
      <xdr:row>133</xdr:row>
      <xdr:rowOff>120872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93833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19</xdr:col>
      <xdr:colOff>103747</xdr:colOff>
      <xdr:row>161</xdr:row>
      <xdr:rowOff>120872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42728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19</xdr:col>
      <xdr:colOff>103747</xdr:colOff>
      <xdr:row>187</xdr:row>
      <xdr:rowOff>120872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8131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47625</xdr:rowOff>
    </xdr:from>
    <xdr:to>
      <xdr:col>19</xdr:col>
      <xdr:colOff>103747</xdr:colOff>
      <xdr:row>241</xdr:row>
      <xdr:rowOff>168497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8290500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19</xdr:col>
      <xdr:colOff>103747</xdr:colOff>
      <xdr:row>215</xdr:row>
      <xdr:rowOff>120872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37026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19</xdr:col>
      <xdr:colOff>103747</xdr:colOff>
      <xdr:row>268</xdr:row>
      <xdr:rowOff>120872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31323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19</xdr:col>
      <xdr:colOff>103747</xdr:colOff>
      <xdr:row>294</xdr:row>
      <xdr:rowOff>120872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476726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19</xdr:col>
      <xdr:colOff>103747</xdr:colOff>
      <xdr:row>322</xdr:row>
      <xdr:rowOff>120872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25621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19</xdr:col>
      <xdr:colOff>103747</xdr:colOff>
      <xdr:row>348</xdr:row>
      <xdr:rowOff>120872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71023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19</xdr:col>
      <xdr:colOff>103747</xdr:colOff>
      <xdr:row>376</xdr:row>
      <xdr:rowOff>120872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619918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19</xdr:col>
      <xdr:colOff>103747</xdr:colOff>
      <xdr:row>402</xdr:row>
      <xdr:rowOff>120872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665321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</xdr:row>
      <xdr:rowOff>23812</xdr:rowOff>
    </xdr:from>
    <xdr:to>
      <xdr:col>19</xdr:col>
      <xdr:colOff>103747</xdr:colOff>
      <xdr:row>456</xdr:row>
      <xdr:rowOff>144684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75985687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</xdr:row>
      <xdr:rowOff>0</xdr:rowOff>
    </xdr:from>
    <xdr:to>
      <xdr:col>19</xdr:col>
      <xdr:colOff>103747</xdr:colOff>
      <xdr:row>430</xdr:row>
      <xdr:rowOff>120872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714216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0</xdr:rowOff>
    </xdr:from>
    <xdr:to>
      <xdr:col>19</xdr:col>
      <xdr:colOff>103747</xdr:colOff>
      <xdr:row>510</xdr:row>
      <xdr:rowOff>120872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8539162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460</xdr:row>
      <xdr:rowOff>0</xdr:rowOff>
    </xdr:from>
    <xdr:to>
      <xdr:col>19</xdr:col>
      <xdr:colOff>103747</xdr:colOff>
      <xdr:row>484</xdr:row>
      <xdr:rowOff>120872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80914875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19</xdr:col>
      <xdr:colOff>103747</xdr:colOff>
      <xdr:row>537</xdr:row>
      <xdr:rowOff>120872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90170000"/>
          <a:ext cx="10890810" cy="4311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</xdr:row>
      <xdr:rowOff>0</xdr:rowOff>
    </xdr:from>
    <xdr:to>
      <xdr:col>19</xdr:col>
      <xdr:colOff>103747</xdr:colOff>
      <xdr:row>563</xdr:row>
      <xdr:rowOff>120872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94297500"/>
          <a:ext cx="10890810" cy="43118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C27" sqref="C27"/>
    </sheetView>
  </sheetViews>
  <sheetFormatPr defaultRowHeight="14.5"/>
  <cols>
    <col min="1" max="1" width="4.90625" customWidth="1"/>
    <col min="2" max="2" width="12" customWidth="1"/>
    <col min="3" max="3" width="10.6328125" customWidth="1"/>
    <col min="4" max="6" width="8.26953125" customWidth="1"/>
    <col min="7" max="7" width="9.90625" customWidth="1"/>
    <col min="10" max="15" width="7.7265625" customWidth="1"/>
  </cols>
  <sheetData>
    <row r="1" spans="1:19">
      <c r="A1" s="83" t="s">
        <v>7</v>
      </c>
      <c r="B1" s="82"/>
      <c r="C1" s="82" t="s">
        <v>38</v>
      </c>
      <c r="D1" s="82"/>
      <c r="E1" s="82"/>
      <c r="F1" s="82"/>
      <c r="G1" s="82" t="s">
        <v>34</v>
      </c>
      <c r="H1" s="82"/>
      <c r="I1" s="82" t="s">
        <v>36</v>
      </c>
      <c r="J1" s="82"/>
      <c r="K1" s="82"/>
      <c r="L1" s="82"/>
      <c r="M1" s="82"/>
      <c r="N1" s="82"/>
      <c r="O1" s="82"/>
      <c r="P1" s="82"/>
    </row>
    <row r="2" spans="1:19">
      <c r="A2" s="83" t="s">
        <v>8</v>
      </c>
      <c r="B2" s="82"/>
      <c r="C2" s="85" t="s">
        <v>39</v>
      </c>
      <c r="D2" s="82"/>
      <c r="E2" s="82"/>
      <c r="F2" s="82"/>
      <c r="G2" s="82"/>
      <c r="H2" s="82"/>
      <c r="I2" s="82" t="s">
        <v>37</v>
      </c>
      <c r="J2" s="82"/>
      <c r="K2" s="82"/>
      <c r="L2" s="82"/>
      <c r="M2" s="82"/>
      <c r="N2" s="82"/>
      <c r="O2" s="82"/>
      <c r="P2" s="82"/>
    </row>
    <row r="3" spans="1:19">
      <c r="A3" s="83" t="s">
        <v>10</v>
      </c>
      <c r="B3" s="82"/>
      <c r="C3" s="84">
        <v>100000</v>
      </c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</row>
    <row r="4" spans="1:19">
      <c r="A4" s="83" t="s">
        <v>11</v>
      </c>
      <c r="B4" s="82"/>
      <c r="C4" s="84" t="s">
        <v>37</v>
      </c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</row>
    <row r="5" spans="1:19" ht="15" thickBot="1">
      <c r="A5" s="83" t="s">
        <v>12</v>
      </c>
      <c r="B5" s="82"/>
      <c r="C5" s="84" t="s">
        <v>35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</row>
    <row r="6" spans="1:19" ht="15" thickBot="1">
      <c r="A6" s="23" t="s">
        <v>0</v>
      </c>
      <c r="B6" s="23" t="s">
        <v>1</v>
      </c>
      <c r="C6" s="23" t="s">
        <v>1</v>
      </c>
      <c r="D6" s="46" t="s">
        <v>24</v>
      </c>
      <c r="E6" s="24"/>
      <c r="F6" s="25"/>
      <c r="G6" s="86" t="s">
        <v>3</v>
      </c>
      <c r="H6" s="87"/>
      <c r="I6" s="93"/>
      <c r="J6" s="86" t="s">
        <v>22</v>
      </c>
      <c r="K6" s="87"/>
      <c r="L6" s="93"/>
      <c r="M6" s="86" t="s">
        <v>23</v>
      </c>
      <c r="N6" s="87"/>
      <c r="O6" s="93"/>
    </row>
    <row r="7" spans="1:19" ht="15" thickBot="1">
      <c r="A7" s="26"/>
      <c r="B7" s="26" t="s">
        <v>2</v>
      </c>
      <c r="C7" s="62" t="s">
        <v>28</v>
      </c>
      <c r="D7" s="12">
        <v>1.27</v>
      </c>
      <c r="E7" s="13">
        <v>1.5</v>
      </c>
      <c r="F7" s="14">
        <v>2</v>
      </c>
      <c r="G7" s="12">
        <v>1.27</v>
      </c>
      <c r="H7" s="13">
        <v>1.5</v>
      </c>
      <c r="I7" s="14">
        <v>2</v>
      </c>
      <c r="J7" s="12">
        <v>1.27</v>
      </c>
      <c r="K7" s="13">
        <v>1.5</v>
      </c>
      <c r="L7" s="14">
        <v>2</v>
      </c>
      <c r="M7" s="12">
        <v>1.27</v>
      </c>
      <c r="N7" s="13">
        <v>1.5</v>
      </c>
      <c r="O7" s="14">
        <v>2</v>
      </c>
    </row>
    <row r="8" spans="1:19" ht="15" thickBot="1">
      <c r="A8" s="27" t="s">
        <v>9</v>
      </c>
      <c r="B8" s="11"/>
      <c r="C8" s="47"/>
      <c r="D8" s="16"/>
      <c r="E8" s="15"/>
      <c r="F8" s="17"/>
      <c r="G8" s="18">
        <f>C3</f>
        <v>100000</v>
      </c>
      <c r="H8" s="19">
        <f>C3</f>
        <v>100000</v>
      </c>
      <c r="I8" s="20">
        <f>C3</f>
        <v>100000</v>
      </c>
      <c r="J8" s="90" t="s">
        <v>22</v>
      </c>
      <c r="K8" s="91"/>
      <c r="L8" s="92"/>
      <c r="M8" s="90"/>
      <c r="N8" s="91"/>
      <c r="O8" s="92"/>
    </row>
    <row r="9" spans="1:19">
      <c r="A9" s="8">
        <v>1</v>
      </c>
      <c r="B9" s="22">
        <v>40743</v>
      </c>
      <c r="C9" s="48">
        <v>2</v>
      </c>
      <c r="D9" s="52">
        <v>-1</v>
      </c>
      <c r="E9" s="53">
        <v>-1</v>
      </c>
      <c r="F9" s="54">
        <v>-1</v>
      </c>
      <c r="G9" s="21">
        <f>IF(D9="","",G8+M9)</f>
        <v>97000</v>
      </c>
      <c r="H9" s="21">
        <f t="shared" ref="H9" si="0">IF(E9="","",H8+N9)</f>
        <v>97000</v>
      </c>
      <c r="I9" s="21">
        <f t="shared" ref="I9" si="1">IF(F9="","",I8+O9)</f>
        <v>97000</v>
      </c>
      <c r="J9" s="39">
        <f>IF(G8="","",G8*0.03)</f>
        <v>3000</v>
      </c>
      <c r="K9" s="40">
        <f>IF(H8="","",H8*0.03)</f>
        <v>3000</v>
      </c>
      <c r="L9" s="41">
        <f>IF(I8="","",I8*0.03)</f>
        <v>3000</v>
      </c>
      <c r="M9" s="39">
        <f>IF(D9="","",J9*D9)</f>
        <v>-3000</v>
      </c>
      <c r="N9" s="40">
        <f>IF(E9="","",K9*E9)</f>
        <v>-3000</v>
      </c>
      <c r="O9" s="41">
        <f>IF(F9="","",L9*F9)</f>
        <v>-3000</v>
      </c>
      <c r="P9" s="38"/>
      <c r="Q9" s="38"/>
      <c r="R9" s="38"/>
    </row>
    <row r="10" spans="1:19">
      <c r="A10" s="8">
        <v>2</v>
      </c>
      <c r="B10" s="4">
        <v>40792</v>
      </c>
      <c r="C10" s="45">
        <v>2</v>
      </c>
      <c r="D10" s="55">
        <v>-1</v>
      </c>
      <c r="E10" s="56">
        <v>-1</v>
      </c>
      <c r="F10" s="57">
        <v>-1</v>
      </c>
      <c r="G10" s="21">
        <f t="shared" ref="G10:G42" si="2">IF(D10="","",G9+M10)</f>
        <v>94090</v>
      </c>
      <c r="H10" s="21">
        <f t="shared" ref="H10:H42" si="3">IF(E10="","",H9+N10)</f>
        <v>94090</v>
      </c>
      <c r="I10" s="21">
        <f t="shared" ref="I10:I42" si="4">IF(F10="","",I9+O10)</f>
        <v>94090</v>
      </c>
      <c r="J10" s="42">
        <f t="shared" ref="J10:J12" si="5">IF(G9="","",G9*0.03)</f>
        <v>2910</v>
      </c>
      <c r="K10" s="43">
        <f t="shared" ref="K10:K12" si="6">IF(H9="","",H9*0.03)</f>
        <v>2910</v>
      </c>
      <c r="L10" s="44">
        <f t="shared" ref="L10:L12" si="7">IF(I9="","",I9*0.03)</f>
        <v>2910</v>
      </c>
      <c r="M10" s="42">
        <f t="shared" ref="M10:M12" si="8">IF(D10="","",J10*D10)</f>
        <v>-2910</v>
      </c>
      <c r="N10" s="43">
        <f t="shared" ref="N10:N12" si="9">IF(E10="","",K10*E10)</f>
        <v>-2910</v>
      </c>
      <c r="O10" s="44">
        <f t="shared" ref="O10:O12" si="10">IF(F10="","",L10*F10)</f>
        <v>-2910</v>
      </c>
      <c r="P10" s="38"/>
      <c r="Q10" s="38"/>
      <c r="R10" s="38"/>
    </row>
    <row r="11" spans="1:19">
      <c r="A11" s="8">
        <v>3</v>
      </c>
      <c r="B11" s="4">
        <v>40801</v>
      </c>
      <c r="C11" s="45">
        <v>2</v>
      </c>
      <c r="D11" s="55">
        <v>1.27</v>
      </c>
      <c r="E11" s="56">
        <v>1.5</v>
      </c>
      <c r="F11" s="102">
        <v>2</v>
      </c>
      <c r="G11" s="21">
        <f t="shared" si="2"/>
        <v>97674.828999999998</v>
      </c>
      <c r="H11" s="21">
        <f t="shared" si="3"/>
        <v>98324.05</v>
      </c>
      <c r="I11" s="21">
        <f t="shared" si="4"/>
        <v>99735.4</v>
      </c>
      <c r="J11" s="42">
        <f t="shared" si="5"/>
        <v>2822.7</v>
      </c>
      <c r="K11" s="43">
        <f t="shared" si="6"/>
        <v>2822.7</v>
      </c>
      <c r="L11" s="44">
        <f t="shared" si="7"/>
        <v>2822.7</v>
      </c>
      <c r="M11" s="42">
        <f t="shared" si="8"/>
        <v>3584.8289999999997</v>
      </c>
      <c r="N11" s="43">
        <f t="shared" si="9"/>
        <v>4234.0499999999993</v>
      </c>
      <c r="O11" s="44">
        <f t="shared" si="10"/>
        <v>5645.4</v>
      </c>
      <c r="P11" s="38"/>
      <c r="Q11" s="38"/>
      <c r="R11" s="38"/>
    </row>
    <row r="12" spans="1:19">
      <c r="A12" s="8">
        <v>4</v>
      </c>
      <c r="B12" s="4">
        <v>40955</v>
      </c>
      <c r="C12" s="45">
        <v>1</v>
      </c>
      <c r="D12" s="55">
        <v>1.27</v>
      </c>
      <c r="E12" s="56">
        <v>1.5</v>
      </c>
      <c r="F12" s="102">
        <v>2</v>
      </c>
      <c r="G12" s="21">
        <f t="shared" si="2"/>
        <v>101396.23998489999</v>
      </c>
      <c r="H12" s="21">
        <f t="shared" si="3"/>
        <v>102748.63225000001</v>
      </c>
      <c r="I12" s="21">
        <f t="shared" si="4"/>
        <v>105719.52399999999</v>
      </c>
      <c r="J12" s="42">
        <f t="shared" si="5"/>
        <v>2930.24487</v>
      </c>
      <c r="K12" s="43">
        <f t="shared" si="6"/>
        <v>2949.7215000000001</v>
      </c>
      <c r="L12" s="44">
        <f t="shared" si="7"/>
        <v>2992.0619999999999</v>
      </c>
      <c r="M12" s="42">
        <f t="shared" si="8"/>
        <v>3721.4109849000001</v>
      </c>
      <c r="N12" s="43">
        <f t="shared" si="9"/>
        <v>4424.5822500000004</v>
      </c>
      <c r="O12" s="44">
        <f t="shared" si="10"/>
        <v>5984.1239999999998</v>
      </c>
      <c r="P12" s="38"/>
      <c r="Q12" s="38"/>
      <c r="R12" s="38"/>
    </row>
    <row r="13" spans="1:19">
      <c r="A13" s="8">
        <v>5</v>
      </c>
      <c r="B13" s="4">
        <v>40960</v>
      </c>
      <c r="C13" s="45">
        <v>1</v>
      </c>
      <c r="D13" s="55">
        <v>-1</v>
      </c>
      <c r="E13" s="56">
        <v>-1</v>
      </c>
      <c r="F13" s="78">
        <v>-1</v>
      </c>
      <c r="G13" s="21">
        <f t="shared" si="2"/>
        <v>98354.352785352996</v>
      </c>
      <c r="H13" s="21">
        <f t="shared" si="3"/>
        <v>99666.173282500007</v>
      </c>
      <c r="I13" s="21">
        <f t="shared" si="4"/>
        <v>102547.93827999999</v>
      </c>
      <c r="J13" s="42">
        <f t="shared" ref="J13:J58" si="11">IF(G12="","",G12*0.03)</f>
        <v>3041.8871995469995</v>
      </c>
      <c r="K13" s="43">
        <f t="shared" ref="K13:K58" si="12">IF(H12="","",H12*0.03)</f>
        <v>3082.4589675000002</v>
      </c>
      <c r="L13" s="44">
        <f t="shared" ref="L13:L58" si="13">IF(I12="","",I12*0.03)</f>
        <v>3171.5857199999996</v>
      </c>
      <c r="M13" s="42">
        <f t="shared" ref="M13:M58" si="14">IF(D13="","",J13*D13)</f>
        <v>-3041.8871995469995</v>
      </c>
      <c r="N13" s="43">
        <f t="shared" ref="N13:N58" si="15">IF(E13="","",K13*E13)</f>
        <v>-3082.4589675000002</v>
      </c>
      <c r="O13" s="44">
        <f t="shared" ref="O13:O58" si="16">IF(F13="","",L13*F13)</f>
        <v>-3171.5857199999996</v>
      </c>
      <c r="P13" s="100" t="s">
        <v>40</v>
      </c>
      <c r="Q13" s="101"/>
      <c r="R13" s="101"/>
      <c r="S13" s="101"/>
    </row>
    <row r="14" spans="1:19">
      <c r="A14" s="8">
        <v>6</v>
      </c>
      <c r="B14" s="4">
        <v>40960</v>
      </c>
      <c r="C14" s="45">
        <v>1</v>
      </c>
      <c r="D14" s="55">
        <v>-1</v>
      </c>
      <c r="E14" s="56">
        <v>-1</v>
      </c>
      <c r="F14" s="57">
        <v>-1</v>
      </c>
      <c r="G14" s="21">
        <f t="shared" si="2"/>
        <v>95403.722201792407</v>
      </c>
      <c r="H14" s="21">
        <f t="shared" si="3"/>
        <v>96676.188084025009</v>
      </c>
      <c r="I14" s="21">
        <f t="shared" si="4"/>
        <v>99471.500131599983</v>
      </c>
      <c r="J14" s="42">
        <f t="shared" si="11"/>
        <v>2950.6305835605899</v>
      </c>
      <c r="K14" s="43">
        <f t="shared" si="12"/>
        <v>2989.9851984750003</v>
      </c>
      <c r="L14" s="44">
        <f t="shared" si="13"/>
        <v>3076.4381483999996</v>
      </c>
      <c r="M14" s="42">
        <f t="shared" si="14"/>
        <v>-2950.6305835605899</v>
      </c>
      <c r="N14" s="43">
        <f t="shared" si="15"/>
        <v>-2989.9851984750003</v>
      </c>
      <c r="O14" s="44">
        <f t="shared" si="16"/>
        <v>-3076.4381483999996</v>
      </c>
      <c r="P14" s="100"/>
      <c r="Q14" s="101"/>
      <c r="R14" s="101"/>
      <c r="S14" s="101"/>
    </row>
    <row r="15" spans="1:19">
      <c r="A15" s="8">
        <v>7</v>
      </c>
      <c r="B15" s="4">
        <v>40967</v>
      </c>
      <c r="C15" s="45">
        <v>1</v>
      </c>
      <c r="D15" s="55">
        <v>1.27</v>
      </c>
      <c r="E15" s="56">
        <v>1.5</v>
      </c>
      <c r="F15" s="57">
        <v>-1</v>
      </c>
      <c r="G15" s="21">
        <f t="shared" si="2"/>
        <v>99038.6040176807</v>
      </c>
      <c r="H15" s="21">
        <f t="shared" si="3"/>
        <v>101026.61654780613</v>
      </c>
      <c r="I15" s="21">
        <f t="shared" si="4"/>
        <v>96487.355127651987</v>
      </c>
      <c r="J15" s="42">
        <f t="shared" si="11"/>
        <v>2862.1116660537723</v>
      </c>
      <c r="K15" s="43">
        <f t="shared" si="12"/>
        <v>2900.2856425207501</v>
      </c>
      <c r="L15" s="44">
        <f t="shared" si="13"/>
        <v>2984.1450039479996</v>
      </c>
      <c r="M15" s="42">
        <f t="shared" si="14"/>
        <v>3634.8818158882909</v>
      </c>
      <c r="N15" s="43">
        <f t="shared" si="15"/>
        <v>4350.4284637811252</v>
      </c>
      <c r="O15" s="44">
        <f t="shared" si="16"/>
        <v>-2984.1450039479996</v>
      </c>
      <c r="P15" s="38"/>
      <c r="Q15" s="38"/>
      <c r="R15" s="38"/>
    </row>
    <row r="16" spans="1:19">
      <c r="A16" s="8">
        <v>8</v>
      </c>
      <c r="B16" s="4">
        <v>40983</v>
      </c>
      <c r="C16" s="45">
        <v>1</v>
      </c>
      <c r="D16" s="55">
        <v>1.27</v>
      </c>
      <c r="E16" s="56">
        <v>1.5</v>
      </c>
      <c r="F16" s="102">
        <v>2</v>
      </c>
      <c r="G16" s="21">
        <f t="shared" si="2"/>
        <v>102811.97483075433</v>
      </c>
      <c r="H16" s="21">
        <f t="shared" si="3"/>
        <v>105572.81429245741</v>
      </c>
      <c r="I16" s="21">
        <f t="shared" si="4"/>
        <v>102276.5964353111</v>
      </c>
      <c r="J16" s="42">
        <f t="shared" si="11"/>
        <v>2971.158120530421</v>
      </c>
      <c r="K16" s="43">
        <f t="shared" si="12"/>
        <v>3030.798496434184</v>
      </c>
      <c r="L16" s="44">
        <f t="shared" si="13"/>
        <v>2894.6206538295596</v>
      </c>
      <c r="M16" s="42">
        <f t="shared" si="14"/>
        <v>3773.3708130736345</v>
      </c>
      <c r="N16" s="43">
        <f t="shared" si="15"/>
        <v>4546.1977446512756</v>
      </c>
      <c r="O16" s="44">
        <f t="shared" si="16"/>
        <v>5789.2413076591192</v>
      </c>
      <c r="P16" s="38"/>
      <c r="Q16" s="38"/>
      <c r="R16" s="38"/>
    </row>
    <row r="17" spans="1:18">
      <c r="A17" s="8">
        <v>9</v>
      </c>
      <c r="B17" s="4">
        <v>41205</v>
      </c>
      <c r="C17" s="45">
        <v>1</v>
      </c>
      <c r="D17" s="55">
        <v>1.27</v>
      </c>
      <c r="E17" s="56">
        <v>1.5</v>
      </c>
      <c r="F17" s="57">
        <v>-1</v>
      </c>
      <c r="G17" s="21">
        <f t="shared" si="2"/>
        <v>106729.11107180608</v>
      </c>
      <c r="H17" s="21">
        <f t="shared" si="3"/>
        <v>110323.59093561799</v>
      </c>
      <c r="I17" s="21">
        <f t="shared" si="4"/>
        <v>99208.298542251767</v>
      </c>
      <c r="J17" s="42">
        <f t="shared" si="11"/>
        <v>3084.3592449226298</v>
      </c>
      <c r="K17" s="43">
        <f t="shared" si="12"/>
        <v>3167.1844287737222</v>
      </c>
      <c r="L17" s="44">
        <f t="shared" si="13"/>
        <v>3068.2978930593331</v>
      </c>
      <c r="M17" s="42">
        <f t="shared" si="14"/>
        <v>3917.1362410517399</v>
      </c>
      <c r="N17" s="43">
        <f t="shared" si="15"/>
        <v>4750.7766431605833</v>
      </c>
      <c r="O17" s="44">
        <f t="shared" si="16"/>
        <v>-3068.2978930593331</v>
      </c>
      <c r="P17" s="38"/>
      <c r="Q17" s="38"/>
      <c r="R17" s="38"/>
    </row>
    <row r="18" spans="1:18">
      <c r="A18" s="8">
        <v>10</v>
      </c>
      <c r="B18" s="4">
        <v>41246</v>
      </c>
      <c r="C18" s="45">
        <v>1</v>
      </c>
      <c r="D18" s="55">
        <v>-1</v>
      </c>
      <c r="E18" s="56">
        <v>-1</v>
      </c>
      <c r="F18" s="57">
        <v>-1</v>
      </c>
      <c r="G18" s="21">
        <f t="shared" si="2"/>
        <v>103527.2377396519</v>
      </c>
      <c r="H18" s="21">
        <f t="shared" si="3"/>
        <v>107013.88320754946</v>
      </c>
      <c r="I18" s="21">
        <f t="shared" si="4"/>
        <v>96232.049585984219</v>
      </c>
      <c r="J18" s="42">
        <f t="shared" si="11"/>
        <v>3201.8733321541822</v>
      </c>
      <c r="K18" s="43">
        <f t="shared" si="12"/>
        <v>3309.7077280685394</v>
      </c>
      <c r="L18" s="44">
        <f t="shared" si="13"/>
        <v>2976.2489562675528</v>
      </c>
      <c r="M18" s="42">
        <f t="shared" si="14"/>
        <v>-3201.8733321541822</v>
      </c>
      <c r="N18" s="43">
        <f t="shared" si="15"/>
        <v>-3309.7077280685394</v>
      </c>
      <c r="O18" s="44">
        <f t="shared" si="16"/>
        <v>-2976.2489562675528</v>
      </c>
      <c r="P18" s="38"/>
      <c r="Q18" s="38"/>
      <c r="R18" s="38"/>
    </row>
    <row r="19" spans="1:18">
      <c r="A19" s="8">
        <v>11</v>
      </c>
      <c r="B19" s="4"/>
      <c r="C19" s="45"/>
      <c r="D19" s="55"/>
      <c r="E19" s="56"/>
      <c r="F19" s="57"/>
      <c r="G19" s="21" t="str">
        <f t="shared" si="2"/>
        <v/>
      </c>
      <c r="H19" s="21" t="str">
        <f t="shared" si="3"/>
        <v/>
      </c>
      <c r="I19" s="21" t="str">
        <f t="shared" si="4"/>
        <v/>
      </c>
      <c r="J19" s="42">
        <f t="shared" si="11"/>
        <v>3105.817132189557</v>
      </c>
      <c r="K19" s="43">
        <f t="shared" si="12"/>
        <v>3210.4164962264836</v>
      </c>
      <c r="L19" s="44">
        <f t="shared" si="13"/>
        <v>2886.9614875795264</v>
      </c>
      <c r="M19" s="42" t="str">
        <f t="shared" si="14"/>
        <v/>
      </c>
      <c r="N19" s="43" t="str">
        <f t="shared" si="15"/>
        <v/>
      </c>
      <c r="O19" s="44" t="str">
        <f t="shared" si="16"/>
        <v/>
      </c>
      <c r="P19" s="38"/>
      <c r="Q19" s="38"/>
      <c r="R19" s="38"/>
    </row>
    <row r="20" spans="1:18">
      <c r="A20" s="8">
        <v>12</v>
      </c>
      <c r="B20" s="4"/>
      <c r="C20" s="45"/>
      <c r="D20" s="55"/>
      <c r="E20" s="56"/>
      <c r="F20" s="57"/>
      <c r="G20" s="21" t="str">
        <f t="shared" si="2"/>
        <v/>
      </c>
      <c r="H20" s="21" t="str">
        <f t="shared" si="3"/>
        <v/>
      </c>
      <c r="I20" s="21" t="str">
        <f t="shared" si="4"/>
        <v/>
      </c>
      <c r="J20" s="42" t="str">
        <f t="shared" si="11"/>
        <v/>
      </c>
      <c r="K20" s="43" t="str">
        <f t="shared" si="12"/>
        <v/>
      </c>
      <c r="L20" s="44" t="str">
        <f t="shared" si="13"/>
        <v/>
      </c>
      <c r="M20" s="42" t="str">
        <f t="shared" si="14"/>
        <v/>
      </c>
      <c r="N20" s="43" t="str">
        <f t="shared" si="15"/>
        <v/>
      </c>
      <c r="O20" s="44" t="str">
        <f t="shared" si="16"/>
        <v/>
      </c>
      <c r="P20" s="38"/>
      <c r="Q20" s="38"/>
      <c r="R20" s="38"/>
    </row>
    <row r="21" spans="1:18">
      <c r="A21" s="8">
        <v>13</v>
      </c>
      <c r="B21" s="4"/>
      <c r="C21" s="45"/>
      <c r="D21" s="55"/>
      <c r="E21" s="56"/>
      <c r="F21" s="57"/>
      <c r="G21" s="21" t="str">
        <f t="shared" si="2"/>
        <v/>
      </c>
      <c r="H21" s="21" t="str">
        <f t="shared" si="3"/>
        <v/>
      </c>
      <c r="I21" s="21" t="str">
        <f t="shared" si="4"/>
        <v/>
      </c>
      <c r="J21" s="42" t="str">
        <f t="shared" si="11"/>
        <v/>
      </c>
      <c r="K21" s="43" t="str">
        <f t="shared" si="12"/>
        <v/>
      </c>
      <c r="L21" s="44" t="str">
        <f t="shared" si="13"/>
        <v/>
      </c>
      <c r="M21" s="42" t="str">
        <f t="shared" si="14"/>
        <v/>
      </c>
      <c r="N21" s="43" t="str">
        <f t="shared" si="15"/>
        <v/>
      </c>
      <c r="O21" s="44" t="str">
        <f t="shared" si="16"/>
        <v/>
      </c>
      <c r="P21" s="38"/>
      <c r="Q21" s="38"/>
      <c r="R21" s="38"/>
    </row>
    <row r="22" spans="1:18">
      <c r="A22" s="8">
        <v>14</v>
      </c>
      <c r="B22" s="4"/>
      <c r="C22" s="45"/>
      <c r="D22" s="55"/>
      <c r="E22" s="56"/>
      <c r="F22" s="57"/>
      <c r="G22" s="21" t="str">
        <f t="shared" si="2"/>
        <v/>
      </c>
      <c r="H22" s="21" t="str">
        <f t="shared" si="3"/>
        <v/>
      </c>
      <c r="I22" s="21" t="str">
        <f t="shared" si="4"/>
        <v/>
      </c>
      <c r="J22" s="42" t="str">
        <f t="shared" si="11"/>
        <v/>
      </c>
      <c r="K22" s="43" t="str">
        <f t="shared" si="12"/>
        <v/>
      </c>
      <c r="L22" s="44" t="str">
        <f t="shared" si="13"/>
        <v/>
      </c>
      <c r="M22" s="42" t="str">
        <f t="shared" si="14"/>
        <v/>
      </c>
      <c r="N22" s="43" t="str">
        <f t="shared" si="15"/>
        <v/>
      </c>
      <c r="O22" s="44" t="str">
        <f t="shared" si="16"/>
        <v/>
      </c>
      <c r="P22" s="38"/>
      <c r="Q22" s="38"/>
      <c r="R22" s="38"/>
    </row>
    <row r="23" spans="1:18">
      <c r="A23" s="8">
        <v>15</v>
      </c>
      <c r="B23" s="4"/>
      <c r="C23" s="45"/>
      <c r="D23" s="55"/>
      <c r="E23" s="56"/>
      <c r="F23" s="78"/>
      <c r="G23" s="21" t="str">
        <f t="shared" si="2"/>
        <v/>
      </c>
      <c r="H23" s="21" t="str">
        <f t="shared" si="3"/>
        <v/>
      </c>
      <c r="I23" s="21" t="str">
        <f t="shared" si="4"/>
        <v/>
      </c>
      <c r="J23" s="42" t="str">
        <f t="shared" si="11"/>
        <v/>
      </c>
      <c r="K23" s="43" t="str">
        <f t="shared" si="12"/>
        <v/>
      </c>
      <c r="L23" s="44" t="str">
        <f t="shared" si="13"/>
        <v/>
      </c>
      <c r="M23" s="42" t="str">
        <f t="shared" si="14"/>
        <v/>
      </c>
      <c r="N23" s="43" t="str">
        <f t="shared" si="15"/>
        <v/>
      </c>
      <c r="O23" s="44" t="str">
        <f t="shared" si="16"/>
        <v/>
      </c>
      <c r="P23" s="38"/>
      <c r="Q23" s="38"/>
      <c r="R23" s="38"/>
    </row>
    <row r="24" spans="1:18">
      <c r="A24" s="8">
        <v>16</v>
      </c>
      <c r="B24" s="4"/>
      <c r="C24" s="45"/>
      <c r="D24" s="55"/>
      <c r="E24" s="56"/>
      <c r="F24" s="57"/>
      <c r="G24" s="21" t="str">
        <f t="shared" si="2"/>
        <v/>
      </c>
      <c r="H24" s="21" t="str">
        <f t="shared" si="3"/>
        <v/>
      </c>
      <c r="I24" s="21" t="str">
        <f t="shared" si="4"/>
        <v/>
      </c>
      <c r="J24" s="42" t="str">
        <f t="shared" si="11"/>
        <v/>
      </c>
      <c r="K24" s="43" t="str">
        <f t="shared" si="12"/>
        <v/>
      </c>
      <c r="L24" s="44" t="str">
        <f t="shared" si="13"/>
        <v/>
      </c>
      <c r="M24" s="42" t="str">
        <f t="shared" si="14"/>
        <v/>
      </c>
      <c r="N24" s="43" t="str">
        <f t="shared" si="15"/>
        <v/>
      </c>
      <c r="O24" s="44" t="str">
        <f t="shared" si="16"/>
        <v/>
      </c>
      <c r="P24" s="38"/>
      <c r="Q24" s="38"/>
      <c r="R24" s="38"/>
    </row>
    <row r="25" spans="1:18">
      <c r="A25" s="8">
        <v>17</v>
      </c>
      <c r="B25" s="4"/>
      <c r="C25" s="45"/>
      <c r="D25" s="55"/>
      <c r="E25" s="56"/>
      <c r="F25" s="57"/>
      <c r="G25" s="21" t="str">
        <f t="shared" si="2"/>
        <v/>
      </c>
      <c r="H25" s="21" t="str">
        <f t="shared" si="3"/>
        <v/>
      </c>
      <c r="I25" s="21" t="str">
        <f t="shared" si="4"/>
        <v/>
      </c>
      <c r="J25" s="42" t="str">
        <f t="shared" si="11"/>
        <v/>
      </c>
      <c r="K25" s="43" t="str">
        <f t="shared" si="12"/>
        <v/>
      </c>
      <c r="L25" s="44" t="str">
        <f t="shared" si="13"/>
        <v/>
      </c>
      <c r="M25" s="42" t="str">
        <f t="shared" si="14"/>
        <v/>
      </c>
      <c r="N25" s="43" t="str">
        <f t="shared" si="15"/>
        <v/>
      </c>
      <c r="O25" s="44" t="str">
        <f t="shared" si="16"/>
        <v/>
      </c>
      <c r="P25" s="38"/>
      <c r="Q25" s="38"/>
      <c r="R25" s="38"/>
    </row>
    <row r="26" spans="1:18">
      <c r="A26" s="8">
        <v>18</v>
      </c>
      <c r="B26" s="4"/>
      <c r="C26" s="45"/>
      <c r="D26" s="55"/>
      <c r="E26" s="56"/>
      <c r="F26" s="57"/>
      <c r="G26" s="21" t="str">
        <f t="shared" si="2"/>
        <v/>
      </c>
      <c r="H26" s="21" t="str">
        <f t="shared" si="3"/>
        <v/>
      </c>
      <c r="I26" s="21" t="str">
        <f t="shared" si="4"/>
        <v/>
      </c>
      <c r="J26" s="42" t="str">
        <f t="shared" si="11"/>
        <v/>
      </c>
      <c r="K26" s="43" t="str">
        <f t="shared" si="12"/>
        <v/>
      </c>
      <c r="L26" s="44" t="str">
        <f t="shared" si="13"/>
        <v/>
      </c>
      <c r="M26" s="42" t="str">
        <f t="shared" si="14"/>
        <v/>
      </c>
      <c r="N26" s="43" t="str">
        <f t="shared" si="15"/>
        <v/>
      </c>
      <c r="O26" s="44" t="str">
        <f t="shared" si="16"/>
        <v/>
      </c>
      <c r="P26" s="38"/>
      <c r="Q26" s="38"/>
      <c r="R26" s="38"/>
    </row>
    <row r="27" spans="1:18">
      <c r="A27" s="8">
        <v>19</v>
      </c>
      <c r="B27" s="4"/>
      <c r="C27" s="45"/>
      <c r="D27" s="55"/>
      <c r="E27" s="56"/>
      <c r="F27" s="57"/>
      <c r="G27" s="21" t="str">
        <f t="shared" si="2"/>
        <v/>
      </c>
      <c r="H27" s="21" t="str">
        <f t="shared" si="3"/>
        <v/>
      </c>
      <c r="I27" s="21" t="str">
        <f t="shared" si="4"/>
        <v/>
      </c>
      <c r="J27" s="42" t="str">
        <f t="shared" si="11"/>
        <v/>
      </c>
      <c r="K27" s="43" t="str">
        <f t="shared" si="12"/>
        <v/>
      </c>
      <c r="L27" s="44" t="str">
        <f t="shared" si="13"/>
        <v/>
      </c>
      <c r="M27" s="42" t="str">
        <f t="shared" si="14"/>
        <v/>
      </c>
      <c r="N27" s="43" t="str">
        <f t="shared" si="15"/>
        <v/>
      </c>
      <c r="O27" s="44" t="str">
        <f t="shared" si="16"/>
        <v/>
      </c>
      <c r="P27" s="38"/>
      <c r="Q27" s="38"/>
      <c r="R27" s="38"/>
    </row>
    <row r="28" spans="1:18">
      <c r="A28" s="8">
        <v>20</v>
      </c>
      <c r="B28" s="4"/>
      <c r="C28" s="45"/>
      <c r="D28" s="55"/>
      <c r="E28" s="56"/>
      <c r="F28" s="57"/>
      <c r="G28" s="21" t="str">
        <f t="shared" si="2"/>
        <v/>
      </c>
      <c r="H28" s="21" t="str">
        <f t="shared" si="3"/>
        <v/>
      </c>
      <c r="I28" s="21" t="str">
        <f t="shared" si="4"/>
        <v/>
      </c>
      <c r="J28" s="42" t="str">
        <f t="shared" si="11"/>
        <v/>
      </c>
      <c r="K28" s="43" t="str">
        <f t="shared" si="12"/>
        <v/>
      </c>
      <c r="L28" s="44" t="str">
        <f t="shared" si="13"/>
        <v/>
      </c>
      <c r="M28" s="42" t="str">
        <f t="shared" si="14"/>
        <v/>
      </c>
      <c r="N28" s="43" t="str">
        <f t="shared" si="15"/>
        <v/>
      </c>
      <c r="O28" s="44" t="str">
        <f t="shared" si="16"/>
        <v/>
      </c>
      <c r="P28" s="38"/>
      <c r="Q28" s="38"/>
      <c r="R28" s="38"/>
    </row>
    <row r="29" spans="1:18">
      <c r="A29" s="8">
        <v>21</v>
      </c>
      <c r="B29" s="4"/>
      <c r="C29" s="45"/>
      <c r="D29" s="55"/>
      <c r="E29" s="56"/>
      <c r="F29" s="78"/>
      <c r="G29" s="21" t="str">
        <f t="shared" si="2"/>
        <v/>
      </c>
      <c r="H29" s="21" t="str">
        <f t="shared" si="3"/>
        <v/>
      </c>
      <c r="I29" s="21" t="str">
        <f t="shared" si="4"/>
        <v/>
      </c>
      <c r="J29" s="42" t="str">
        <f t="shared" si="11"/>
        <v/>
      </c>
      <c r="K29" s="43" t="str">
        <f t="shared" si="12"/>
        <v/>
      </c>
      <c r="L29" s="44" t="str">
        <f t="shared" si="13"/>
        <v/>
      </c>
      <c r="M29" s="42" t="str">
        <f t="shared" si="14"/>
        <v/>
      </c>
      <c r="N29" s="43" t="str">
        <f t="shared" si="15"/>
        <v/>
      </c>
      <c r="O29" s="44" t="str">
        <f t="shared" si="16"/>
        <v/>
      </c>
      <c r="P29" s="38"/>
      <c r="Q29" s="38"/>
      <c r="R29" s="38"/>
    </row>
    <row r="30" spans="1:18">
      <c r="A30" s="8">
        <v>22</v>
      </c>
      <c r="B30" s="4"/>
      <c r="C30" s="45"/>
      <c r="D30" s="55"/>
      <c r="E30" s="56"/>
      <c r="F30" s="78"/>
      <c r="G30" s="21" t="str">
        <f t="shared" si="2"/>
        <v/>
      </c>
      <c r="H30" s="21" t="str">
        <f t="shared" si="3"/>
        <v/>
      </c>
      <c r="I30" s="21" t="str">
        <f t="shared" si="4"/>
        <v/>
      </c>
      <c r="J30" s="42" t="str">
        <f t="shared" si="11"/>
        <v/>
      </c>
      <c r="K30" s="43" t="str">
        <f t="shared" si="12"/>
        <v/>
      </c>
      <c r="L30" s="44" t="str">
        <f t="shared" si="13"/>
        <v/>
      </c>
      <c r="M30" s="42" t="str">
        <f t="shared" si="14"/>
        <v/>
      </c>
      <c r="N30" s="43" t="str">
        <f t="shared" si="15"/>
        <v/>
      </c>
      <c r="O30" s="44" t="str">
        <f t="shared" si="16"/>
        <v/>
      </c>
      <c r="P30" s="38"/>
      <c r="Q30" s="38"/>
      <c r="R30" s="38"/>
    </row>
    <row r="31" spans="1:18">
      <c r="A31" s="8">
        <v>23</v>
      </c>
      <c r="B31" s="4"/>
      <c r="C31" s="45"/>
      <c r="D31" s="55"/>
      <c r="E31" s="56"/>
      <c r="F31" s="57"/>
      <c r="G31" s="21" t="str">
        <f t="shared" si="2"/>
        <v/>
      </c>
      <c r="H31" s="21" t="str">
        <f t="shared" si="3"/>
        <v/>
      </c>
      <c r="I31" s="21" t="str">
        <f t="shared" si="4"/>
        <v/>
      </c>
      <c r="J31" s="42" t="str">
        <f t="shared" si="11"/>
        <v/>
      </c>
      <c r="K31" s="43" t="str">
        <f t="shared" si="12"/>
        <v/>
      </c>
      <c r="L31" s="44" t="str">
        <f t="shared" si="13"/>
        <v/>
      </c>
      <c r="M31" s="42" t="str">
        <f t="shared" si="14"/>
        <v/>
      </c>
      <c r="N31" s="43" t="str">
        <f t="shared" si="15"/>
        <v/>
      </c>
      <c r="O31" s="44" t="str">
        <f t="shared" si="16"/>
        <v/>
      </c>
      <c r="P31" s="38"/>
      <c r="Q31" s="38"/>
      <c r="R31" s="38"/>
    </row>
    <row r="32" spans="1:18">
      <c r="A32" s="8">
        <v>24</v>
      </c>
      <c r="B32" s="4"/>
      <c r="C32" s="45"/>
      <c r="D32" s="55"/>
      <c r="E32" s="56"/>
      <c r="F32" s="57"/>
      <c r="G32" s="21" t="str">
        <f t="shared" si="2"/>
        <v/>
      </c>
      <c r="H32" s="21" t="str">
        <f t="shared" si="3"/>
        <v/>
      </c>
      <c r="I32" s="21" t="str">
        <f t="shared" si="4"/>
        <v/>
      </c>
      <c r="J32" s="42" t="str">
        <f t="shared" si="11"/>
        <v/>
      </c>
      <c r="K32" s="43" t="str">
        <f t="shared" si="12"/>
        <v/>
      </c>
      <c r="L32" s="44" t="str">
        <f t="shared" si="13"/>
        <v/>
      </c>
      <c r="M32" s="42" t="str">
        <f t="shared" si="14"/>
        <v/>
      </c>
      <c r="N32" s="43" t="str">
        <f t="shared" si="15"/>
        <v/>
      </c>
      <c r="O32" s="44" t="str">
        <f t="shared" si="16"/>
        <v/>
      </c>
      <c r="P32" s="38"/>
      <c r="Q32" s="38"/>
      <c r="R32" s="38"/>
    </row>
    <row r="33" spans="1:18">
      <c r="A33" s="8">
        <v>25</v>
      </c>
      <c r="B33" s="4"/>
      <c r="C33" s="45"/>
      <c r="D33" s="55"/>
      <c r="E33" s="56"/>
      <c r="F33" s="57"/>
      <c r="G33" s="21" t="str">
        <f t="shared" si="2"/>
        <v/>
      </c>
      <c r="H33" s="21" t="str">
        <f t="shared" si="3"/>
        <v/>
      </c>
      <c r="I33" s="21" t="str">
        <f t="shared" si="4"/>
        <v/>
      </c>
      <c r="J33" s="42" t="str">
        <f t="shared" si="11"/>
        <v/>
      </c>
      <c r="K33" s="43" t="str">
        <f t="shared" si="12"/>
        <v/>
      </c>
      <c r="L33" s="44" t="str">
        <f t="shared" si="13"/>
        <v/>
      </c>
      <c r="M33" s="42" t="str">
        <f t="shared" si="14"/>
        <v/>
      </c>
      <c r="N33" s="43" t="str">
        <f t="shared" si="15"/>
        <v/>
      </c>
      <c r="O33" s="44" t="str">
        <f t="shared" si="16"/>
        <v/>
      </c>
      <c r="P33" s="38"/>
      <c r="Q33" s="38"/>
      <c r="R33" s="38"/>
    </row>
    <row r="34" spans="1:18">
      <c r="A34" s="8">
        <v>26</v>
      </c>
      <c r="B34" s="4"/>
      <c r="C34" s="45"/>
      <c r="D34" s="55"/>
      <c r="E34" s="56"/>
      <c r="F34" s="78"/>
      <c r="G34" s="21" t="str">
        <f t="shared" si="2"/>
        <v/>
      </c>
      <c r="H34" s="21" t="str">
        <f t="shared" si="3"/>
        <v/>
      </c>
      <c r="I34" s="21" t="str">
        <f t="shared" si="4"/>
        <v/>
      </c>
      <c r="J34" s="42" t="str">
        <f t="shared" si="11"/>
        <v/>
      </c>
      <c r="K34" s="43" t="str">
        <f t="shared" si="12"/>
        <v/>
      </c>
      <c r="L34" s="44" t="str">
        <f t="shared" si="13"/>
        <v/>
      </c>
      <c r="M34" s="42" t="str">
        <f t="shared" si="14"/>
        <v/>
      </c>
      <c r="N34" s="43" t="str">
        <f t="shared" si="15"/>
        <v/>
      </c>
      <c r="O34" s="44" t="str">
        <f t="shared" si="16"/>
        <v/>
      </c>
      <c r="P34" s="38"/>
      <c r="Q34" s="38"/>
      <c r="R34" s="38"/>
    </row>
    <row r="35" spans="1:18">
      <c r="A35" s="8">
        <v>27</v>
      </c>
      <c r="B35" s="4"/>
      <c r="C35" s="45"/>
      <c r="D35" s="55"/>
      <c r="E35" s="56"/>
      <c r="F35" s="78"/>
      <c r="G35" s="21" t="str">
        <f t="shared" si="2"/>
        <v/>
      </c>
      <c r="H35" s="21" t="str">
        <f t="shared" si="3"/>
        <v/>
      </c>
      <c r="I35" s="21" t="str">
        <f t="shared" si="4"/>
        <v/>
      </c>
      <c r="J35" s="42" t="str">
        <f t="shared" si="11"/>
        <v/>
      </c>
      <c r="K35" s="43" t="str">
        <f t="shared" si="12"/>
        <v/>
      </c>
      <c r="L35" s="44" t="str">
        <f t="shared" si="13"/>
        <v/>
      </c>
      <c r="M35" s="42" t="str">
        <f t="shared" si="14"/>
        <v/>
      </c>
      <c r="N35" s="43" t="str">
        <f t="shared" si="15"/>
        <v/>
      </c>
      <c r="O35" s="44" t="str">
        <f t="shared" si="16"/>
        <v/>
      </c>
      <c r="P35" s="38"/>
      <c r="Q35" s="38"/>
      <c r="R35" s="38"/>
    </row>
    <row r="36" spans="1:18">
      <c r="A36" s="8">
        <v>28</v>
      </c>
      <c r="B36" s="4"/>
      <c r="C36" s="45"/>
      <c r="D36" s="55"/>
      <c r="E36" s="56"/>
      <c r="F36" s="57"/>
      <c r="G36" s="21" t="str">
        <f t="shared" si="2"/>
        <v/>
      </c>
      <c r="H36" s="21" t="str">
        <f t="shared" si="3"/>
        <v/>
      </c>
      <c r="I36" s="21" t="str">
        <f t="shared" si="4"/>
        <v/>
      </c>
      <c r="J36" s="42" t="str">
        <f t="shared" si="11"/>
        <v/>
      </c>
      <c r="K36" s="43" t="str">
        <f t="shared" si="12"/>
        <v/>
      </c>
      <c r="L36" s="44" t="str">
        <f t="shared" si="13"/>
        <v/>
      </c>
      <c r="M36" s="42" t="str">
        <f t="shared" si="14"/>
        <v/>
      </c>
      <c r="N36" s="43" t="str">
        <f t="shared" si="15"/>
        <v/>
      </c>
      <c r="O36" s="44" t="str">
        <f t="shared" si="16"/>
        <v/>
      </c>
      <c r="P36" s="38"/>
      <c r="Q36" s="38"/>
      <c r="R36" s="38"/>
    </row>
    <row r="37" spans="1:18">
      <c r="A37" s="8">
        <v>29</v>
      </c>
      <c r="B37" s="4"/>
      <c r="C37" s="45"/>
      <c r="D37" s="55"/>
      <c r="E37" s="56"/>
      <c r="F37" s="57"/>
      <c r="G37" s="21" t="str">
        <f t="shared" si="2"/>
        <v/>
      </c>
      <c r="H37" s="21" t="str">
        <f t="shared" si="3"/>
        <v/>
      </c>
      <c r="I37" s="21" t="str">
        <f t="shared" si="4"/>
        <v/>
      </c>
      <c r="J37" s="42" t="str">
        <f t="shared" si="11"/>
        <v/>
      </c>
      <c r="K37" s="43" t="str">
        <f t="shared" si="12"/>
        <v/>
      </c>
      <c r="L37" s="44" t="str">
        <f t="shared" si="13"/>
        <v/>
      </c>
      <c r="M37" s="42" t="str">
        <f t="shared" si="14"/>
        <v/>
      </c>
      <c r="N37" s="43" t="str">
        <f t="shared" si="15"/>
        <v/>
      </c>
      <c r="O37" s="44" t="str">
        <f t="shared" si="16"/>
        <v/>
      </c>
      <c r="P37" s="38"/>
      <c r="Q37" s="38"/>
      <c r="R37" s="38"/>
    </row>
    <row r="38" spans="1:18">
      <c r="A38" s="8">
        <v>30</v>
      </c>
      <c r="B38" s="4"/>
      <c r="C38" s="45"/>
      <c r="D38" s="55"/>
      <c r="E38" s="56"/>
      <c r="F38" s="57"/>
      <c r="G38" s="21" t="str">
        <f t="shared" si="2"/>
        <v/>
      </c>
      <c r="H38" s="21" t="str">
        <f t="shared" si="3"/>
        <v/>
      </c>
      <c r="I38" s="21" t="str">
        <f t="shared" si="4"/>
        <v/>
      </c>
      <c r="J38" s="42" t="str">
        <f t="shared" si="11"/>
        <v/>
      </c>
      <c r="K38" s="43" t="str">
        <f t="shared" si="12"/>
        <v/>
      </c>
      <c r="L38" s="44" t="str">
        <f t="shared" si="13"/>
        <v/>
      </c>
      <c r="M38" s="42" t="str">
        <f t="shared" si="14"/>
        <v/>
      </c>
      <c r="N38" s="43" t="str">
        <f t="shared" si="15"/>
        <v/>
      </c>
      <c r="O38" s="44" t="str">
        <f t="shared" si="16"/>
        <v/>
      </c>
      <c r="P38" s="38"/>
      <c r="Q38" s="38"/>
      <c r="R38" s="38"/>
    </row>
    <row r="39" spans="1:18">
      <c r="A39" s="8">
        <v>31</v>
      </c>
      <c r="B39" s="4"/>
      <c r="C39" s="45"/>
      <c r="D39" s="55"/>
      <c r="E39" s="58"/>
      <c r="F39" s="57"/>
      <c r="G39" s="21" t="str">
        <f t="shared" si="2"/>
        <v/>
      </c>
      <c r="H39" s="21" t="str">
        <f t="shared" si="3"/>
        <v/>
      </c>
      <c r="I39" s="21" t="str">
        <f t="shared" si="4"/>
        <v/>
      </c>
      <c r="J39" s="42" t="str">
        <f t="shared" si="11"/>
        <v/>
      </c>
      <c r="K39" s="43" t="str">
        <f t="shared" si="12"/>
        <v/>
      </c>
      <c r="L39" s="44" t="str">
        <f t="shared" si="13"/>
        <v/>
      </c>
      <c r="M39" s="42" t="str">
        <f t="shared" si="14"/>
        <v/>
      </c>
      <c r="N39" s="43" t="str">
        <f t="shared" si="15"/>
        <v/>
      </c>
      <c r="O39" s="44" t="str">
        <f t="shared" si="16"/>
        <v/>
      </c>
      <c r="P39" s="38"/>
      <c r="Q39" s="38"/>
      <c r="R39" s="38"/>
    </row>
    <row r="40" spans="1:18">
      <c r="A40" s="8">
        <v>32</v>
      </c>
      <c r="B40" s="4"/>
      <c r="C40" s="45"/>
      <c r="D40" s="55"/>
      <c r="E40" s="58"/>
      <c r="F40" s="57"/>
      <c r="G40" s="21" t="str">
        <f t="shared" si="2"/>
        <v/>
      </c>
      <c r="H40" s="21" t="str">
        <f t="shared" si="3"/>
        <v/>
      </c>
      <c r="I40" s="21" t="str">
        <f t="shared" si="4"/>
        <v/>
      </c>
      <c r="J40" s="42" t="str">
        <f t="shared" si="11"/>
        <v/>
      </c>
      <c r="K40" s="43" t="str">
        <f t="shared" si="12"/>
        <v/>
      </c>
      <c r="L40" s="44" t="str">
        <f t="shared" si="13"/>
        <v/>
      </c>
      <c r="M40" s="42" t="str">
        <f t="shared" si="14"/>
        <v/>
      </c>
      <c r="N40" s="43" t="str">
        <f t="shared" si="15"/>
        <v/>
      </c>
      <c r="O40" s="44" t="str">
        <f t="shared" si="16"/>
        <v/>
      </c>
      <c r="P40" s="38"/>
      <c r="Q40" s="38"/>
      <c r="R40" s="38"/>
    </row>
    <row r="41" spans="1:18">
      <c r="A41" s="8">
        <v>33</v>
      </c>
      <c r="B41" s="4"/>
      <c r="C41" s="45"/>
      <c r="D41" s="55"/>
      <c r="E41" s="58"/>
      <c r="F41" s="78"/>
      <c r="G41" s="21" t="str">
        <f t="shared" si="2"/>
        <v/>
      </c>
      <c r="H41" s="21" t="str">
        <f t="shared" si="3"/>
        <v/>
      </c>
      <c r="I41" s="21" t="str">
        <f t="shared" si="4"/>
        <v/>
      </c>
      <c r="J41" s="42" t="str">
        <f t="shared" si="11"/>
        <v/>
      </c>
      <c r="K41" s="43" t="str">
        <f t="shared" si="12"/>
        <v/>
      </c>
      <c r="L41" s="44" t="str">
        <f t="shared" si="13"/>
        <v/>
      </c>
      <c r="M41" s="42" t="str">
        <f t="shared" si="14"/>
        <v/>
      </c>
      <c r="N41" s="43" t="str">
        <f t="shared" si="15"/>
        <v/>
      </c>
      <c r="O41" s="44" t="str">
        <f t="shared" si="16"/>
        <v/>
      </c>
      <c r="P41" s="38"/>
      <c r="Q41" s="38"/>
      <c r="R41" s="38"/>
    </row>
    <row r="42" spans="1:18">
      <c r="A42" s="8">
        <v>34</v>
      </c>
      <c r="B42" s="4"/>
      <c r="C42" s="45"/>
      <c r="D42" s="55"/>
      <c r="E42" s="58"/>
      <c r="F42" s="78"/>
      <c r="G42" s="21" t="str">
        <f t="shared" si="2"/>
        <v/>
      </c>
      <c r="H42" s="21" t="str">
        <f t="shared" si="3"/>
        <v/>
      </c>
      <c r="I42" s="21" t="str">
        <f t="shared" si="4"/>
        <v/>
      </c>
      <c r="J42" s="42" t="str">
        <f t="shared" si="11"/>
        <v/>
      </c>
      <c r="K42" s="43" t="str">
        <f t="shared" si="12"/>
        <v/>
      </c>
      <c r="L42" s="44" t="str">
        <f t="shared" si="13"/>
        <v/>
      </c>
      <c r="M42" s="42" t="str">
        <f>IF(D42="","",J42*D42)</f>
        <v/>
      </c>
      <c r="N42" s="43" t="str">
        <f t="shared" si="15"/>
        <v/>
      </c>
      <c r="O42" s="44" t="str">
        <f t="shared" si="16"/>
        <v/>
      </c>
      <c r="P42" s="38"/>
      <c r="Q42" s="38"/>
      <c r="R42" s="38"/>
    </row>
    <row r="43" spans="1:18">
      <c r="A43" s="2">
        <v>35</v>
      </c>
      <c r="B43" s="4"/>
      <c r="C43" s="45"/>
      <c r="D43" s="55"/>
      <c r="E43" s="58"/>
      <c r="F43" s="57"/>
      <c r="G43" s="21" t="str">
        <f>IF(D43="","",G42+M43)</f>
        <v/>
      </c>
      <c r="H43" s="21" t="str">
        <f t="shared" ref="H43:I43" si="17">IF(E43="","",H42+N43)</f>
        <v/>
      </c>
      <c r="I43" s="21" t="str">
        <f t="shared" si="17"/>
        <v/>
      </c>
      <c r="J43" s="42" t="str">
        <f t="shared" si="11"/>
        <v/>
      </c>
      <c r="K43" s="43" t="str">
        <f t="shared" si="12"/>
        <v/>
      </c>
      <c r="L43" s="44" t="str">
        <f t="shared" si="13"/>
        <v/>
      </c>
      <c r="M43" s="42" t="str">
        <f t="shared" si="14"/>
        <v/>
      </c>
      <c r="N43" s="43" t="str">
        <f t="shared" si="15"/>
        <v/>
      </c>
      <c r="O43" s="44" t="str">
        <f t="shared" si="16"/>
        <v/>
      </c>
    </row>
    <row r="44" spans="1:18">
      <c r="A44" s="8">
        <v>36</v>
      </c>
      <c r="B44" s="4"/>
      <c r="C44" s="45"/>
      <c r="D44" s="55"/>
      <c r="E44" s="58"/>
      <c r="F44" s="57"/>
      <c r="G44" s="21" t="str">
        <f t="shared" ref="G44:G58" si="18">IF(D44="","",G43+M44)</f>
        <v/>
      </c>
      <c r="H44" s="21" t="str">
        <f t="shared" ref="H44:H58" si="19">IF(E44="","",H43+N44)</f>
        <v/>
      </c>
      <c r="I44" s="21" t="str">
        <f t="shared" ref="I44:I58" si="20">IF(F44="","",I43+O44)</f>
        <v/>
      </c>
      <c r="J44" s="42" t="str">
        <f>IF(G43="","",G43*0.03)</f>
        <v/>
      </c>
      <c r="K44" s="43" t="str">
        <f t="shared" si="12"/>
        <v/>
      </c>
      <c r="L44" s="44" t="str">
        <f t="shared" si="13"/>
        <v/>
      </c>
      <c r="M44" s="42" t="str">
        <f>IF(D44="","",J44*D44)</f>
        <v/>
      </c>
      <c r="N44" s="43" t="str">
        <f t="shared" si="15"/>
        <v/>
      </c>
      <c r="O44" s="44" t="str">
        <f t="shared" si="16"/>
        <v/>
      </c>
    </row>
    <row r="45" spans="1:18">
      <c r="A45" s="8">
        <v>37</v>
      </c>
      <c r="B45" s="4"/>
      <c r="C45" s="45"/>
      <c r="D45" s="55"/>
      <c r="E45" s="56"/>
      <c r="F45" s="57"/>
      <c r="G45" s="21" t="str">
        <f t="shared" si="18"/>
        <v/>
      </c>
      <c r="H45" s="21" t="str">
        <f t="shared" si="19"/>
        <v/>
      </c>
      <c r="I45" s="21" t="str">
        <f t="shared" si="20"/>
        <v/>
      </c>
      <c r="J45" s="42" t="str">
        <f t="shared" si="11"/>
        <v/>
      </c>
      <c r="K45" s="43" t="str">
        <f t="shared" si="12"/>
        <v/>
      </c>
      <c r="L45" s="44" t="str">
        <f t="shared" si="13"/>
        <v/>
      </c>
      <c r="M45" s="42" t="str">
        <f t="shared" si="14"/>
        <v/>
      </c>
      <c r="N45" s="43" t="str">
        <f t="shared" si="15"/>
        <v/>
      </c>
      <c r="O45" s="44" t="str">
        <f t="shared" si="16"/>
        <v/>
      </c>
    </row>
    <row r="46" spans="1:18">
      <c r="A46" s="8">
        <v>38</v>
      </c>
      <c r="B46" s="4"/>
      <c r="C46" s="45"/>
      <c r="D46" s="55"/>
      <c r="E46" s="56"/>
      <c r="F46" s="57"/>
      <c r="G46" s="21" t="str">
        <f t="shared" si="18"/>
        <v/>
      </c>
      <c r="H46" s="21" t="str">
        <f t="shared" si="19"/>
        <v/>
      </c>
      <c r="I46" s="21" t="str">
        <f t="shared" si="20"/>
        <v/>
      </c>
      <c r="J46" s="42" t="str">
        <f t="shared" si="11"/>
        <v/>
      </c>
      <c r="K46" s="43" t="str">
        <f t="shared" si="12"/>
        <v/>
      </c>
      <c r="L46" s="44" t="str">
        <f t="shared" si="13"/>
        <v/>
      </c>
      <c r="M46" s="42" t="str">
        <f t="shared" si="14"/>
        <v/>
      </c>
      <c r="N46" s="43" t="str">
        <f t="shared" si="15"/>
        <v/>
      </c>
      <c r="O46" s="44" t="str">
        <f t="shared" si="16"/>
        <v/>
      </c>
    </row>
    <row r="47" spans="1:18">
      <c r="A47" s="8">
        <v>39</v>
      </c>
      <c r="B47" s="4"/>
      <c r="C47" s="45"/>
      <c r="D47" s="55"/>
      <c r="E47" s="56"/>
      <c r="F47" s="57"/>
      <c r="G47" s="21" t="str">
        <f t="shared" si="18"/>
        <v/>
      </c>
      <c r="H47" s="21" t="str">
        <f t="shared" si="19"/>
        <v/>
      </c>
      <c r="I47" s="21" t="str">
        <f t="shared" si="20"/>
        <v/>
      </c>
      <c r="J47" s="42" t="str">
        <f t="shared" si="11"/>
        <v/>
      </c>
      <c r="K47" s="43" t="str">
        <f t="shared" si="12"/>
        <v/>
      </c>
      <c r="L47" s="44" t="str">
        <f t="shared" si="13"/>
        <v/>
      </c>
      <c r="M47" s="42" t="str">
        <f t="shared" si="14"/>
        <v/>
      </c>
      <c r="N47" s="43" t="str">
        <f t="shared" si="15"/>
        <v/>
      </c>
      <c r="O47" s="44" t="str">
        <f t="shared" si="16"/>
        <v/>
      </c>
    </row>
    <row r="48" spans="1:18">
      <c r="A48" s="8">
        <v>40</v>
      </c>
      <c r="B48" s="4"/>
      <c r="C48" s="45"/>
      <c r="D48" s="55"/>
      <c r="E48" s="56"/>
      <c r="F48" s="57"/>
      <c r="G48" s="21" t="str">
        <f t="shared" si="18"/>
        <v/>
      </c>
      <c r="H48" s="21" t="str">
        <f t="shared" si="19"/>
        <v/>
      </c>
      <c r="I48" s="21" t="str">
        <f t="shared" si="20"/>
        <v/>
      </c>
      <c r="J48" s="42" t="str">
        <f t="shared" si="11"/>
        <v/>
      </c>
      <c r="K48" s="43" t="str">
        <f t="shared" si="12"/>
        <v/>
      </c>
      <c r="L48" s="44" t="str">
        <f t="shared" si="13"/>
        <v/>
      </c>
      <c r="M48" s="42" t="str">
        <f t="shared" si="14"/>
        <v/>
      </c>
      <c r="N48" s="43" t="str">
        <f t="shared" si="15"/>
        <v/>
      </c>
      <c r="O48" s="44" t="str">
        <f t="shared" si="16"/>
        <v/>
      </c>
    </row>
    <row r="49" spans="1:15">
      <c r="A49" s="8">
        <v>41</v>
      </c>
      <c r="B49" s="4"/>
      <c r="C49" s="45"/>
      <c r="D49" s="55"/>
      <c r="E49" s="56"/>
      <c r="F49" s="57"/>
      <c r="G49" s="21" t="str">
        <f t="shared" si="18"/>
        <v/>
      </c>
      <c r="H49" s="21" t="str">
        <f t="shared" si="19"/>
        <v/>
      </c>
      <c r="I49" s="21" t="str">
        <f t="shared" si="20"/>
        <v/>
      </c>
      <c r="J49" s="42" t="str">
        <f t="shared" si="11"/>
        <v/>
      </c>
      <c r="K49" s="43" t="str">
        <f t="shared" si="12"/>
        <v/>
      </c>
      <c r="L49" s="44" t="str">
        <f t="shared" si="13"/>
        <v/>
      </c>
      <c r="M49" s="42" t="str">
        <f t="shared" si="14"/>
        <v/>
      </c>
      <c r="N49" s="43" t="str">
        <f t="shared" si="15"/>
        <v/>
      </c>
      <c r="O49" s="44" t="str">
        <f t="shared" si="16"/>
        <v/>
      </c>
    </row>
    <row r="50" spans="1:15">
      <c r="A50" s="8">
        <v>42</v>
      </c>
      <c r="B50" s="4"/>
      <c r="C50" s="45"/>
      <c r="D50" s="55"/>
      <c r="E50" s="56"/>
      <c r="F50" s="57"/>
      <c r="G50" s="21" t="str">
        <f t="shared" si="18"/>
        <v/>
      </c>
      <c r="H50" s="21" t="str">
        <f t="shared" si="19"/>
        <v/>
      </c>
      <c r="I50" s="21" t="str">
        <f t="shared" si="20"/>
        <v/>
      </c>
      <c r="J50" s="42" t="str">
        <f t="shared" si="11"/>
        <v/>
      </c>
      <c r="K50" s="43" t="str">
        <f t="shared" si="12"/>
        <v/>
      </c>
      <c r="L50" s="44" t="str">
        <f t="shared" si="13"/>
        <v/>
      </c>
      <c r="M50" s="42" t="str">
        <f t="shared" si="14"/>
        <v/>
      </c>
      <c r="N50" s="43" t="str">
        <f t="shared" si="15"/>
        <v/>
      </c>
      <c r="O50" s="44" t="str">
        <f t="shared" si="16"/>
        <v/>
      </c>
    </row>
    <row r="51" spans="1:15">
      <c r="A51" s="8">
        <v>43</v>
      </c>
      <c r="B51" s="4"/>
      <c r="C51" s="45"/>
      <c r="D51" s="55"/>
      <c r="E51" s="56"/>
      <c r="F51" s="78"/>
      <c r="G51" s="21" t="str">
        <f t="shared" si="18"/>
        <v/>
      </c>
      <c r="H51" s="21" t="str">
        <f t="shared" si="19"/>
        <v/>
      </c>
      <c r="I51" s="21" t="str">
        <f t="shared" si="20"/>
        <v/>
      </c>
      <c r="J51" s="42" t="str">
        <f t="shared" si="11"/>
        <v/>
      </c>
      <c r="K51" s="43" t="str">
        <f t="shared" si="12"/>
        <v/>
      </c>
      <c r="L51" s="44" t="str">
        <f t="shared" si="13"/>
        <v/>
      </c>
      <c r="M51" s="42" t="str">
        <f t="shared" si="14"/>
        <v/>
      </c>
      <c r="N51" s="43" t="str">
        <f t="shared" si="15"/>
        <v/>
      </c>
      <c r="O51" s="44" t="str">
        <f t="shared" si="16"/>
        <v/>
      </c>
    </row>
    <row r="52" spans="1:15">
      <c r="A52" s="8">
        <v>44</v>
      </c>
      <c r="B52" s="4"/>
      <c r="C52" s="45"/>
      <c r="D52" s="55"/>
      <c r="E52" s="56"/>
      <c r="F52" s="57"/>
      <c r="G52" s="21" t="str">
        <f t="shared" si="18"/>
        <v/>
      </c>
      <c r="H52" s="21" t="str">
        <f t="shared" si="19"/>
        <v/>
      </c>
      <c r="I52" s="21" t="str">
        <f t="shared" si="20"/>
        <v/>
      </c>
      <c r="J52" s="42" t="str">
        <f t="shared" si="11"/>
        <v/>
      </c>
      <c r="K52" s="43" t="str">
        <f t="shared" si="12"/>
        <v/>
      </c>
      <c r="L52" s="44" t="str">
        <f t="shared" si="13"/>
        <v/>
      </c>
      <c r="M52" s="42" t="str">
        <f t="shared" si="14"/>
        <v/>
      </c>
      <c r="N52" s="43" t="str">
        <f t="shared" si="15"/>
        <v/>
      </c>
      <c r="O52" s="44" t="str">
        <f t="shared" si="16"/>
        <v/>
      </c>
    </row>
    <row r="53" spans="1:15">
      <c r="A53" s="8">
        <v>45</v>
      </c>
      <c r="B53" s="4"/>
      <c r="C53" s="45"/>
      <c r="D53" s="55"/>
      <c r="E53" s="56"/>
      <c r="F53" s="57"/>
      <c r="G53" s="21" t="str">
        <f t="shared" si="18"/>
        <v/>
      </c>
      <c r="H53" s="21" t="str">
        <f t="shared" si="19"/>
        <v/>
      </c>
      <c r="I53" s="21" t="str">
        <f t="shared" si="20"/>
        <v/>
      </c>
      <c r="J53" s="42" t="str">
        <f t="shared" si="11"/>
        <v/>
      </c>
      <c r="K53" s="43" t="str">
        <f t="shared" si="12"/>
        <v/>
      </c>
      <c r="L53" s="44" t="str">
        <f t="shared" si="13"/>
        <v/>
      </c>
      <c r="M53" s="42" t="str">
        <f t="shared" si="14"/>
        <v/>
      </c>
      <c r="N53" s="43" t="str">
        <f t="shared" si="15"/>
        <v/>
      </c>
      <c r="O53" s="44" t="str">
        <f t="shared" si="16"/>
        <v/>
      </c>
    </row>
    <row r="54" spans="1:15">
      <c r="A54" s="8">
        <v>46</v>
      </c>
      <c r="B54" s="4"/>
      <c r="C54" s="45"/>
      <c r="D54" s="55"/>
      <c r="E54" s="56"/>
      <c r="F54" s="57"/>
      <c r="G54" s="21" t="str">
        <f t="shared" si="18"/>
        <v/>
      </c>
      <c r="H54" s="21" t="str">
        <f t="shared" si="19"/>
        <v/>
      </c>
      <c r="I54" s="21" t="str">
        <f t="shared" si="20"/>
        <v/>
      </c>
      <c r="J54" s="42" t="str">
        <f t="shared" si="11"/>
        <v/>
      </c>
      <c r="K54" s="43" t="str">
        <f t="shared" si="12"/>
        <v/>
      </c>
      <c r="L54" s="44" t="str">
        <f t="shared" si="13"/>
        <v/>
      </c>
      <c r="M54" s="42" t="str">
        <f t="shared" si="14"/>
        <v/>
      </c>
      <c r="N54" s="43" t="str">
        <f t="shared" si="15"/>
        <v/>
      </c>
      <c r="O54" s="44" t="str">
        <f t="shared" si="16"/>
        <v/>
      </c>
    </row>
    <row r="55" spans="1:15">
      <c r="A55" s="8">
        <v>47</v>
      </c>
      <c r="B55" s="4"/>
      <c r="C55" s="45"/>
      <c r="D55" s="55"/>
      <c r="E55" s="56"/>
      <c r="F55" s="57"/>
      <c r="G55" s="21" t="str">
        <f t="shared" si="18"/>
        <v/>
      </c>
      <c r="H55" s="21" t="str">
        <f t="shared" si="19"/>
        <v/>
      </c>
      <c r="I55" s="21" t="str">
        <f t="shared" si="20"/>
        <v/>
      </c>
      <c r="J55" s="42" t="str">
        <f t="shared" si="11"/>
        <v/>
      </c>
      <c r="K55" s="43" t="str">
        <f t="shared" si="12"/>
        <v/>
      </c>
      <c r="L55" s="44" t="str">
        <f t="shared" si="13"/>
        <v/>
      </c>
      <c r="M55" s="42" t="str">
        <f t="shared" si="14"/>
        <v/>
      </c>
      <c r="N55" s="43" t="str">
        <f t="shared" si="15"/>
        <v/>
      </c>
      <c r="O55" s="44" t="str">
        <f t="shared" si="16"/>
        <v/>
      </c>
    </row>
    <row r="56" spans="1:15">
      <c r="A56" s="8">
        <v>48</v>
      </c>
      <c r="B56" s="4"/>
      <c r="C56" s="45"/>
      <c r="D56" s="55"/>
      <c r="E56" s="56"/>
      <c r="F56" s="57"/>
      <c r="G56" s="21" t="str">
        <f t="shared" si="18"/>
        <v/>
      </c>
      <c r="H56" s="21" t="str">
        <f t="shared" si="19"/>
        <v/>
      </c>
      <c r="I56" s="21" t="str">
        <f t="shared" si="20"/>
        <v/>
      </c>
      <c r="J56" s="42" t="str">
        <f t="shared" si="11"/>
        <v/>
      </c>
      <c r="K56" s="43" t="str">
        <f t="shared" si="12"/>
        <v/>
      </c>
      <c r="L56" s="44" t="str">
        <f t="shared" si="13"/>
        <v/>
      </c>
      <c r="M56" s="42" t="str">
        <f t="shared" si="14"/>
        <v/>
      </c>
      <c r="N56" s="43" t="str">
        <f t="shared" si="15"/>
        <v/>
      </c>
      <c r="O56" s="44" t="str">
        <f t="shared" si="16"/>
        <v/>
      </c>
    </row>
    <row r="57" spans="1:15">
      <c r="A57" s="8">
        <v>49</v>
      </c>
      <c r="B57" s="4"/>
      <c r="C57" s="45"/>
      <c r="D57" s="55"/>
      <c r="E57" s="56"/>
      <c r="F57" s="57"/>
      <c r="G57" s="21" t="str">
        <f t="shared" si="18"/>
        <v/>
      </c>
      <c r="H57" s="21" t="str">
        <f t="shared" si="19"/>
        <v/>
      </c>
      <c r="I57" s="21" t="str">
        <f t="shared" si="20"/>
        <v/>
      </c>
      <c r="J57" s="42" t="str">
        <f t="shared" si="11"/>
        <v/>
      </c>
      <c r="K57" s="43" t="str">
        <f t="shared" si="12"/>
        <v/>
      </c>
      <c r="L57" s="44" t="str">
        <f t="shared" si="13"/>
        <v/>
      </c>
      <c r="M57" s="42" t="str">
        <f t="shared" si="14"/>
        <v/>
      </c>
      <c r="N57" s="43" t="str">
        <f t="shared" si="15"/>
        <v/>
      </c>
      <c r="O57" s="44" t="str">
        <f t="shared" si="16"/>
        <v/>
      </c>
    </row>
    <row r="58" spans="1:15" ht="15" thickBot="1">
      <c r="A58" s="8">
        <v>50</v>
      </c>
      <c r="B58" s="5"/>
      <c r="C58" s="49"/>
      <c r="D58" s="59"/>
      <c r="E58" s="60"/>
      <c r="F58" s="61"/>
      <c r="G58" s="21" t="str">
        <f t="shared" si="18"/>
        <v/>
      </c>
      <c r="H58" s="21" t="str">
        <f t="shared" si="19"/>
        <v/>
      </c>
      <c r="I58" s="21" t="str">
        <f t="shared" si="20"/>
        <v/>
      </c>
      <c r="J58" s="42" t="str">
        <f t="shared" si="11"/>
        <v/>
      </c>
      <c r="K58" s="43" t="str">
        <f t="shared" si="12"/>
        <v/>
      </c>
      <c r="L58" s="44" t="str">
        <f t="shared" si="13"/>
        <v/>
      </c>
      <c r="M58" s="42" t="str">
        <f t="shared" si="14"/>
        <v/>
      </c>
      <c r="N58" s="43" t="str">
        <f t="shared" si="15"/>
        <v/>
      </c>
      <c r="O58" s="44" t="str">
        <f t="shared" si="16"/>
        <v/>
      </c>
    </row>
    <row r="59" spans="1:15" ht="15" thickBot="1">
      <c r="A59" s="8"/>
      <c r="B59" s="94" t="s">
        <v>5</v>
      </c>
      <c r="C59" s="95"/>
      <c r="D59" s="6">
        <f>COUNTIF(D9:D58,1.27)</f>
        <v>5</v>
      </c>
      <c r="E59" s="6">
        <f>COUNTIF(E9:E58,1.5)</f>
        <v>5</v>
      </c>
      <c r="F59" s="7">
        <f>COUNTIF(F9:F58,2)</f>
        <v>3</v>
      </c>
      <c r="G59" s="68">
        <f>M59+G8</f>
        <v>103527.2377396519</v>
      </c>
      <c r="H59" s="69">
        <f>N59+H8</f>
        <v>107013.88320754944</v>
      </c>
      <c r="I59" s="70">
        <f>O59+I8</f>
        <v>96232.049585984234</v>
      </c>
      <c r="J59" s="65" t="s">
        <v>30</v>
      </c>
      <c r="K59" s="66">
        <f>B58-B9</f>
        <v>-40743</v>
      </c>
      <c r="L59" s="67" t="s">
        <v>31</v>
      </c>
      <c r="M59" s="79">
        <f>SUM(M9:M58)</f>
        <v>3527.2377396518932</v>
      </c>
      <c r="N59" s="80">
        <f>SUM(N9:N58)</f>
        <v>7013.8832075494447</v>
      </c>
      <c r="O59" s="81">
        <f>SUM(O9:O58)</f>
        <v>-3767.950414015766</v>
      </c>
    </row>
    <row r="60" spans="1:15" ht="15" thickBot="1">
      <c r="A60" s="8"/>
      <c r="B60" s="88" t="s">
        <v>6</v>
      </c>
      <c r="C60" s="89"/>
      <c r="D60" s="6">
        <f>COUNTIF(D9:D58,-1)</f>
        <v>5</v>
      </c>
      <c r="E60" s="6">
        <f>COUNTIF(E9:E58,-1)</f>
        <v>5</v>
      </c>
      <c r="F60" s="7">
        <f>COUNTIF(F9:F58,-1)</f>
        <v>7</v>
      </c>
      <c r="G60" s="86" t="s">
        <v>29</v>
      </c>
      <c r="H60" s="87"/>
      <c r="I60" s="93"/>
      <c r="J60" s="86" t="s">
        <v>32</v>
      </c>
      <c r="K60" s="87"/>
      <c r="L60" s="93"/>
      <c r="M60" s="8"/>
      <c r="N60" s="2"/>
      <c r="O60" s="3"/>
    </row>
    <row r="61" spans="1:15" ht="15" thickBot="1">
      <c r="A61" s="8"/>
      <c r="B61" s="88" t="s">
        <v>33</v>
      </c>
      <c r="C61" s="89"/>
      <c r="D61" s="6">
        <f>COUNTIF(D9:D58,0)</f>
        <v>0</v>
      </c>
      <c r="E61" s="6">
        <f>COUNTIF(E9:E58,0)</f>
        <v>0</v>
      </c>
      <c r="F61" s="6">
        <f>COUNTIF(F9:F58,0)</f>
        <v>0</v>
      </c>
      <c r="G61" s="74">
        <f>G59/G8</f>
        <v>1.0352723773965189</v>
      </c>
      <c r="H61" s="75">
        <f t="shared" ref="H61" si="21">H59/H8</f>
        <v>1.0701388320754945</v>
      </c>
      <c r="I61" s="76">
        <f>I59/I8</f>
        <v>0.96232049585984236</v>
      </c>
      <c r="J61" s="63">
        <f>(G61-100%)*30/K59</f>
        <v>-2.5971855825431776E-5</v>
      </c>
      <c r="K61" s="63">
        <f>(H61-100%)*30/K59</f>
        <v>-5.16448214973084E-5</v>
      </c>
      <c r="L61" s="64">
        <f>(I61-100%)*30/K59</f>
        <v>2.7744278138692024E-5</v>
      </c>
      <c r="M61" s="9"/>
      <c r="N61" s="1"/>
      <c r="O61" s="10"/>
    </row>
    <row r="62" spans="1:15" ht="15" thickBot="1">
      <c r="A62" s="2"/>
      <c r="B62" s="86" t="s">
        <v>4</v>
      </c>
      <c r="C62" s="87"/>
      <c r="D62" s="77">
        <f t="shared" ref="D62:E62" si="22">D59/(D59+D60+D61)</f>
        <v>0.5</v>
      </c>
      <c r="E62" s="72">
        <f t="shared" si="22"/>
        <v>0.5</v>
      </c>
      <c r="F62" s="73">
        <f>F59/(F59+F60+F61)</f>
        <v>0.3</v>
      </c>
    </row>
    <row r="64" spans="1:15">
      <c r="D64" s="71"/>
      <c r="E64" s="71"/>
      <c r="F64" s="71"/>
    </row>
  </sheetData>
  <mergeCells count="12">
    <mergeCell ref="P13:S14"/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3"/>
  <sheetViews>
    <sheetView topLeftCell="A456" zoomScale="80" zoomScaleNormal="80" workbookViewId="0">
      <selection activeCell="A566" sqref="A566:XFD566"/>
    </sheetView>
  </sheetViews>
  <sheetFormatPr defaultColWidth="8.08984375" defaultRowHeight="14"/>
  <cols>
    <col min="1" max="1" width="6.6328125" style="51" customWidth="1"/>
    <col min="2" max="2" width="10.7265625" style="50" customWidth="1"/>
    <col min="3" max="256" width="8.08984375" style="50"/>
    <col min="257" max="257" width="6.6328125" style="50" customWidth="1"/>
    <col min="258" max="258" width="7.26953125" style="50" customWidth="1"/>
    <col min="259" max="512" width="8.08984375" style="50"/>
    <col min="513" max="513" width="6.6328125" style="50" customWidth="1"/>
    <col min="514" max="514" width="7.26953125" style="50" customWidth="1"/>
    <col min="515" max="768" width="8.08984375" style="50"/>
    <col min="769" max="769" width="6.6328125" style="50" customWidth="1"/>
    <col min="770" max="770" width="7.26953125" style="50" customWidth="1"/>
    <col min="771" max="1024" width="8.08984375" style="50"/>
    <col min="1025" max="1025" width="6.6328125" style="50" customWidth="1"/>
    <col min="1026" max="1026" width="7.26953125" style="50" customWidth="1"/>
    <col min="1027" max="1280" width="8.08984375" style="50"/>
    <col min="1281" max="1281" width="6.6328125" style="50" customWidth="1"/>
    <col min="1282" max="1282" width="7.26953125" style="50" customWidth="1"/>
    <col min="1283" max="1536" width="8.08984375" style="50"/>
    <col min="1537" max="1537" width="6.6328125" style="50" customWidth="1"/>
    <col min="1538" max="1538" width="7.26953125" style="50" customWidth="1"/>
    <col min="1539" max="1792" width="8.08984375" style="50"/>
    <col min="1793" max="1793" width="6.6328125" style="50" customWidth="1"/>
    <col min="1794" max="1794" width="7.26953125" style="50" customWidth="1"/>
    <col min="1795" max="2048" width="8.08984375" style="50"/>
    <col min="2049" max="2049" width="6.6328125" style="50" customWidth="1"/>
    <col min="2050" max="2050" width="7.26953125" style="50" customWidth="1"/>
    <col min="2051" max="2304" width="8.08984375" style="50"/>
    <col min="2305" max="2305" width="6.6328125" style="50" customWidth="1"/>
    <col min="2306" max="2306" width="7.26953125" style="50" customWidth="1"/>
    <col min="2307" max="2560" width="8.08984375" style="50"/>
    <col min="2561" max="2561" width="6.6328125" style="50" customWidth="1"/>
    <col min="2562" max="2562" width="7.26953125" style="50" customWidth="1"/>
    <col min="2563" max="2816" width="8.08984375" style="50"/>
    <col min="2817" max="2817" width="6.6328125" style="50" customWidth="1"/>
    <col min="2818" max="2818" width="7.26953125" style="50" customWidth="1"/>
    <col min="2819" max="3072" width="8.08984375" style="50"/>
    <col min="3073" max="3073" width="6.6328125" style="50" customWidth="1"/>
    <col min="3074" max="3074" width="7.26953125" style="50" customWidth="1"/>
    <col min="3075" max="3328" width="8.08984375" style="50"/>
    <col min="3329" max="3329" width="6.6328125" style="50" customWidth="1"/>
    <col min="3330" max="3330" width="7.26953125" style="50" customWidth="1"/>
    <col min="3331" max="3584" width="8.08984375" style="50"/>
    <col min="3585" max="3585" width="6.6328125" style="50" customWidth="1"/>
    <col min="3586" max="3586" width="7.26953125" style="50" customWidth="1"/>
    <col min="3587" max="3840" width="8.08984375" style="50"/>
    <col min="3841" max="3841" width="6.6328125" style="50" customWidth="1"/>
    <col min="3842" max="3842" width="7.26953125" style="50" customWidth="1"/>
    <col min="3843" max="4096" width="8.08984375" style="50"/>
    <col min="4097" max="4097" width="6.6328125" style="50" customWidth="1"/>
    <col min="4098" max="4098" width="7.26953125" style="50" customWidth="1"/>
    <col min="4099" max="4352" width="8.08984375" style="50"/>
    <col min="4353" max="4353" width="6.6328125" style="50" customWidth="1"/>
    <col min="4354" max="4354" width="7.26953125" style="50" customWidth="1"/>
    <col min="4355" max="4608" width="8.08984375" style="50"/>
    <col min="4609" max="4609" width="6.6328125" style="50" customWidth="1"/>
    <col min="4610" max="4610" width="7.26953125" style="50" customWidth="1"/>
    <col min="4611" max="4864" width="8.08984375" style="50"/>
    <col min="4865" max="4865" width="6.6328125" style="50" customWidth="1"/>
    <col min="4866" max="4866" width="7.26953125" style="50" customWidth="1"/>
    <col min="4867" max="5120" width="8.08984375" style="50"/>
    <col min="5121" max="5121" width="6.6328125" style="50" customWidth="1"/>
    <col min="5122" max="5122" width="7.26953125" style="50" customWidth="1"/>
    <col min="5123" max="5376" width="8.08984375" style="50"/>
    <col min="5377" max="5377" width="6.6328125" style="50" customWidth="1"/>
    <col min="5378" max="5378" width="7.26953125" style="50" customWidth="1"/>
    <col min="5379" max="5632" width="8.08984375" style="50"/>
    <col min="5633" max="5633" width="6.6328125" style="50" customWidth="1"/>
    <col min="5634" max="5634" width="7.26953125" style="50" customWidth="1"/>
    <col min="5635" max="5888" width="8.08984375" style="50"/>
    <col min="5889" max="5889" width="6.6328125" style="50" customWidth="1"/>
    <col min="5890" max="5890" width="7.26953125" style="50" customWidth="1"/>
    <col min="5891" max="6144" width="8.08984375" style="50"/>
    <col min="6145" max="6145" width="6.6328125" style="50" customWidth="1"/>
    <col min="6146" max="6146" width="7.26953125" style="50" customWidth="1"/>
    <col min="6147" max="6400" width="8.08984375" style="50"/>
    <col min="6401" max="6401" width="6.6328125" style="50" customWidth="1"/>
    <col min="6402" max="6402" width="7.26953125" style="50" customWidth="1"/>
    <col min="6403" max="6656" width="8.08984375" style="50"/>
    <col min="6657" max="6657" width="6.6328125" style="50" customWidth="1"/>
    <col min="6658" max="6658" width="7.26953125" style="50" customWidth="1"/>
    <col min="6659" max="6912" width="8.08984375" style="50"/>
    <col min="6913" max="6913" width="6.6328125" style="50" customWidth="1"/>
    <col min="6914" max="6914" width="7.26953125" style="50" customWidth="1"/>
    <col min="6915" max="7168" width="8.08984375" style="50"/>
    <col min="7169" max="7169" width="6.6328125" style="50" customWidth="1"/>
    <col min="7170" max="7170" width="7.26953125" style="50" customWidth="1"/>
    <col min="7171" max="7424" width="8.08984375" style="50"/>
    <col min="7425" max="7425" width="6.6328125" style="50" customWidth="1"/>
    <col min="7426" max="7426" width="7.26953125" style="50" customWidth="1"/>
    <col min="7427" max="7680" width="8.08984375" style="50"/>
    <col min="7681" max="7681" width="6.6328125" style="50" customWidth="1"/>
    <col min="7682" max="7682" width="7.26953125" style="50" customWidth="1"/>
    <col min="7683" max="7936" width="8.08984375" style="50"/>
    <col min="7937" max="7937" width="6.6328125" style="50" customWidth="1"/>
    <col min="7938" max="7938" width="7.26953125" style="50" customWidth="1"/>
    <col min="7939" max="8192" width="8.08984375" style="50"/>
    <col min="8193" max="8193" width="6.6328125" style="50" customWidth="1"/>
    <col min="8194" max="8194" width="7.26953125" style="50" customWidth="1"/>
    <col min="8195" max="8448" width="8.08984375" style="50"/>
    <col min="8449" max="8449" width="6.6328125" style="50" customWidth="1"/>
    <col min="8450" max="8450" width="7.26953125" style="50" customWidth="1"/>
    <col min="8451" max="8704" width="8.08984375" style="50"/>
    <col min="8705" max="8705" width="6.6328125" style="50" customWidth="1"/>
    <col min="8706" max="8706" width="7.26953125" style="50" customWidth="1"/>
    <col min="8707" max="8960" width="8.08984375" style="50"/>
    <col min="8961" max="8961" width="6.6328125" style="50" customWidth="1"/>
    <col min="8962" max="8962" width="7.26953125" style="50" customWidth="1"/>
    <col min="8963" max="9216" width="8.08984375" style="50"/>
    <col min="9217" max="9217" width="6.6328125" style="50" customWidth="1"/>
    <col min="9218" max="9218" width="7.26953125" style="50" customWidth="1"/>
    <col min="9219" max="9472" width="8.08984375" style="50"/>
    <col min="9473" max="9473" width="6.6328125" style="50" customWidth="1"/>
    <col min="9474" max="9474" width="7.26953125" style="50" customWidth="1"/>
    <col min="9475" max="9728" width="8.08984375" style="50"/>
    <col min="9729" max="9729" width="6.6328125" style="50" customWidth="1"/>
    <col min="9730" max="9730" width="7.26953125" style="50" customWidth="1"/>
    <col min="9731" max="9984" width="8.08984375" style="50"/>
    <col min="9985" max="9985" width="6.6328125" style="50" customWidth="1"/>
    <col min="9986" max="9986" width="7.26953125" style="50" customWidth="1"/>
    <col min="9987" max="10240" width="8.08984375" style="50"/>
    <col min="10241" max="10241" width="6.6328125" style="50" customWidth="1"/>
    <col min="10242" max="10242" width="7.26953125" style="50" customWidth="1"/>
    <col min="10243" max="10496" width="8.08984375" style="50"/>
    <col min="10497" max="10497" width="6.6328125" style="50" customWidth="1"/>
    <col min="10498" max="10498" width="7.26953125" style="50" customWidth="1"/>
    <col min="10499" max="10752" width="8.08984375" style="50"/>
    <col min="10753" max="10753" width="6.6328125" style="50" customWidth="1"/>
    <col min="10754" max="10754" width="7.26953125" style="50" customWidth="1"/>
    <col min="10755" max="11008" width="8.08984375" style="50"/>
    <col min="11009" max="11009" width="6.6328125" style="50" customWidth="1"/>
    <col min="11010" max="11010" width="7.26953125" style="50" customWidth="1"/>
    <col min="11011" max="11264" width="8.08984375" style="50"/>
    <col min="11265" max="11265" width="6.6328125" style="50" customWidth="1"/>
    <col min="11266" max="11266" width="7.26953125" style="50" customWidth="1"/>
    <col min="11267" max="11520" width="8.08984375" style="50"/>
    <col min="11521" max="11521" width="6.6328125" style="50" customWidth="1"/>
    <col min="11522" max="11522" width="7.26953125" style="50" customWidth="1"/>
    <col min="11523" max="11776" width="8.08984375" style="50"/>
    <col min="11777" max="11777" width="6.6328125" style="50" customWidth="1"/>
    <col min="11778" max="11778" width="7.26953125" style="50" customWidth="1"/>
    <col min="11779" max="12032" width="8.08984375" style="50"/>
    <col min="12033" max="12033" width="6.6328125" style="50" customWidth="1"/>
    <col min="12034" max="12034" width="7.26953125" style="50" customWidth="1"/>
    <col min="12035" max="12288" width="8.08984375" style="50"/>
    <col min="12289" max="12289" width="6.6328125" style="50" customWidth="1"/>
    <col min="12290" max="12290" width="7.26953125" style="50" customWidth="1"/>
    <col min="12291" max="12544" width="8.08984375" style="50"/>
    <col min="12545" max="12545" width="6.6328125" style="50" customWidth="1"/>
    <col min="12546" max="12546" width="7.26953125" style="50" customWidth="1"/>
    <col min="12547" max="12800" width="8.08984375" style="50"/>
    <col min="12801" max="12801" width="6.6328125" style="50" customWidth="1"/>
    <col min="12802" max="12802" width="7.26953125" style="50" customWidth="1"/>
    <col min="12803" max="13056" width="8.08984375" style="50"/>
    <col min="13057" max="13057" width="6.6328125" style="50" customWidth="1"/>
    <col min="13058" max="13058" width="7.26953125" style="50" customWidth="1"/>
    <col min="13059" max="13312" width="8.08984375" style="50"/>
    <col min="13313" max="13313" width="6.6328125" style="50" customWidth="1"/>
    <col min="13314" max="13314" width="7.26953125" style="50" customWidth="1"/>
    <col min="13315" max="13568" width="8.08984375" style="50"/>
    <col min="13569" max="13569" width="6.6328125" style="50" customWidth="1"/>
    <col min="13570" max="13570" width="7.26953125" style="50" customWidth="1"/>
    <col min="13571" max="13824" width="8.08984375" style="50"/>
    <col min="13825" max="13825" width="6.6328125" style="50" customWidth="1"/>
    <col min="13826" max="13826" width="7.26953125" style="50" customWidth="1"/>
    <col min="13827" max="14080" width="8.08984375" style="50"/>
    <col min="14081" max="14081" width="6.6328125" style="50" customWidth="1"/>
    <col min="14082" max="14082" width="7.26953125" style="50" customWidth="1"/>
    <col min="14083" max="14336" width="8.08984375" style="50"/>
    <col min="14337" max="14337" width="6.6328125" style="50" customWidth="1"/>
    <col min="14338" max="14338" width="7.26953125" style="50" customWidth="1"/>
    <col min="14339" max="14592" width="8.08984375" style="50"/>
    <col min="14593" max="14593" width="6.6328125" style="50" customWidth="1"/>
    <col min="14594" max="14594" width="7.26953125" style="50" customWidth="1"/>
    <col min="14595" max="14848" width="8.08984375" style="50"/>
    <col min="14849" max="14849" width="6.6328125" style="50" customWidth="1"/>
    <col min="14850" max="14850" width="7.26953125" style="50" customWidth="1"/>
    <col min="14851" max="15104" width="8.08984375" style="50"/>
    <col min="15105" max="15105" width="6.6328125" style="50" customWidth="1"/>
    <col min="15106" max="15106" width="7.26953125" style="50" customWidth="1"/>
    <col min="15107" max="15360" width="8.08984375" style="50"/>
    <col min="15361" max="15361" width="6.6328125" style="50" customWidth="1"/>
    <col min="15362" max="15362" width="7.26953125" style="50" customWidth="1"/>
    <col min="15363" max="15616" width="8.08984375" style="50"/>
    <col min="15617" max="15617" width="6.6328125" style="50" customWidth="1"/>
    <col min="15618" max="15618" width="7.26953125" style="50" customWidth="1"/>
    <col min="15619" max="15872" width="8.08984375" style="50"/>
    <col min="15873" max="15873" width="6.6328125" style="50" customWidth="1"/>
    <col min="15874" max="15874" width="7.26953125" style="50" customWidth="1"/>
    <col min="15875" max="16128" width="8.08984375" style="50"/>
    <col min="16129" max="16129" width="6.6328125" style="50" customWidth="1"/>
    <col min="16130" max="16130" width="7.26953125" style="50" customWidth="1"/>
    <col min="16131" max="16384" width="8.08984375" style="50"/>
  </cols>
  <sheetData>
    <row r="1" spans="1:6" ht="15" thickBot="1">
      <c r="A1" s="23" t="s">
        <v>0</v>
      </c>
      <c r="B1" s="23" t="s">
        <v>1</v>
      </c>
      <c r="C1" s="23" t="s">
        <v>1</v>
      </c>
      <c r="D1" s="46" t="s">
        <v>24</v>
      </c>
      <c r="E1" s="24"/>
      <c r="F1" s="25"/>
    </row>
    <row r="2" spans="1:6" ht="15" thickBot="1">
      <c r="A2" s="26"/>
      <c r="B2" s="26" t="s">
        <v>2</v>
      </c>
      <c r="C2" s="62" t="s">
        <v>28</v>
      </c>
      <c r="D2" s="12">
        <v>1.27</v>
      </c>
      <c r="E2" s="13">
        <v>1.5</v>
      </c>
      <c r="F2" s="14">
        <v>2</v>
      </c>
    </row>
    <row r="3" spans="1:6" ht="14.5">
      <c r="A3" s="8">
        <v>1</v>
      </c>
      <c r="B3" s="22">
        <v>40743</v>
      </c>
      <c r="C3" s="48">
        <v>2</v>
      </c>
      <c r="D3" s="52">
        <v>-1</v>
      </c>
      <c r="E3" s="53">
        <v>-1</v>
      </c>
      <c r="F3" s="54">
        <v>-1</v>
      </c>
    </row>
    <row r="56" spans="1:6" ht="14.5">
      <c r="A56" s="8">
        <v>2</v>
      </c>
      <c r="B56" s="4">
        <v>40792</v>
      </c>
      <c r="C56" s="45">
        <v>2</v>
      </c>
      <c r="D56" s="55">
        <v>-1</v>
      </c>
      <c r="E56" s="56">
        <v>-1</v>
      </c>
      <c r="F56" s="57">
        <v>-1</v>
      </c>
    </row>
    <row r="109" spans="1:6" ht="14.5">
      <c r="A109" s="8">
        <v>3</v>
      </c>
      <c r="B109" s="4">
        <v>40801</v>
      </c>
      <c r="C109" s="45">
        <v>2</v>
      </c>
      <c r="D109" s="55">
        <v>1.27</v>
      </c>
      <c r="E109" s="56">
        <v>1.5</v>
      </c>
      <c r="F109" s="102">
        <v>2</v>
      </c>
    </row>
    <row r="137" spans="1:6" ht="14.5">
      <c r="A137" s="8">
        <v>4</v>
      </c>
      <c r="B137" s="4">
        <v>40955</v>
      </c>
      <c r="C137" s="45">
        <v>1</v>
      </c>
      <c r="D137" s="55">
        <v>1.27</v>
      </c>
      <c r="E137" s="56">
        <v>1.5</v>
      </c>
      <c r="F137" s="102">
        <v>2</v>
      </c>
    </row>
    <row r="191" spans="1:6" ht="14.5">
      <c r="A191" s="8">
        <v>5</v>
      </c>
      <c r="B191" s="4">
        <v>40960</v>
      </c>
      <c r="C191" s="45">
        <v>1</v>
      </c>
      <c r="D191" s="55">
        <v>-1</v>
      </c>
      <c r="E191" s="56">
        <v>-1</v>
      </c>
      <c r="F191" s="78">
        <v>-1</v>
      </c>
    </row>
    <row r="244" spans="1:6" ht="14.5">
      <c r="A244" s="8">
        <v>6</v>
      </c>
      <c r="B244" s="4">
        <v>40960</v>
      </c>
      <c r="C244" s="45">
        <v>1</v>
      </c>
      <c r="D244" s="55">
        <v>-1</v>
      </c>
      <c r="E244" s="56">
        <v>-1</v>
      </c>
      <c r="F244" s="57">
        <v>-1</v>
      </c>
    </row>
    <row r="298" spans="1:6" ht="14.5">
      <c r="A298" s="8">
        <v>7</v>
      </c>
      <c r="B298" s="4">
        <v>40967</v>
      </c>
      <c r="C298" s="45">
        <v>1</v>
      </c>
      <c r="D298" s="55">
        <v>1.27</v>
      </c>
      <c r="E298" s="56">
        <v>1.5</v>
      </c>
      <c r="F298" s="57">
        <v>-1</v>
      </c>
    </row>
    <row r="352" spans="1:6" ht="14.5">
      <c r="A352" s="8">
        <v>8</v>
      </c>
      <c r="B352" s="4">
        <v>40983</v>
      </c>
      <c r="C352" s="45">
        <v>1</v>
      </c>
      <c r="D352" s="55">
        <v>1.27</v>
      </c>
      <c r="E352" s="56">
        <v>1.5</v>
      </c>
      <c r="F352" s="102">
        <v>2</v>
      </c>
    </row>
    <row r="406" spans="1:6" ht="14.5">
      <c r="A406" s="8">
        <v>9</v>
      </c>
      <c r="B406" s="4">
        <v>41205</v>
      </c>
      <c r="C406" s="45">
        <v>1</v>
      </c>
      <c r="D406" s="55">
        <v>1.27</v>
      </c>
      <c r="E406" s="56">
        <v>1.5</v>
      </c>
      <c r="F406" s="57">
        <v>-1</v>
      </c>
    </row>
    <row r="459" spans="1:9" ht="19">
      <c r="A459" s="103" t="s">
        <v>41</v>
      </c>
      <c r="B459" s="103"/>
      <c r="C459" s="103"/>
      <c r="D459" s="103"/>
      <c r="E459" s="103"/>
      <c r="F459" s="103"/>
      <c r="G459" s="103"/>
      <c r="H459" s="103"/>
      <c r="I459" s="103"/>
    </row>
    <row r="513" spans="1:6" ht="14.5">
      <c r="A513" s="8">
        <v>10</v>
      </c>
      <c r="B513" s="4">
        <v>41246</v>
      </c>
      <c r="C513" s="45">
        <v>1</v>
      </c>
      <c r="D513" s="55">
        <v>-1</v>
      </c>
      <c r="E513" s="56">
        <v>-1</v>
      </c>
      <c r="F513" s="57">
        <v>-1</v>
      </c>
    </row>
  </sheetData>
  <mergeCells count="1">
    <mergeCell ref="A459:I459"/>
  </mergeCells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abSelected="1" zoomScale="145" zoomScaleSheetLayoutView="100" workbookViewId="0">
      <selection activeCell="A2" sqref="A2:J9"/>
    </sheetView>
  </sheetViews>
  <sheetFormatPr defaultColWidth="8.08984375" defaultRowHeight="13"/>
  <cols>
    <col min="1" max="16384" width="8.08984375" style="50"/>
  </cols>
  <sheetData>
    <row r="1" spans="1:10">
      <c r="A1" s="50" t="s">
        <v>25</v>
      </c>
    </row>
    <row r="2" spans="1:10">
      <c r="A2" s="96" t="s">
        <v>42</v>
      </c>
      <c r="B2" s="97"/>
      <c r="C2" s="97"/>
      <c r="D2" s="97"/>
      <c r="E2" s="97"/>
      <c r="F2" s="97"/>
      <c r="G2" s="97"/>
      <c r="H2" s="97"/>
      <c r="I2" s="97"/>
      <c r="J2" s="97"/>
    </row>
    <row r="3" spans="1:10">
      <c r="A3" s="97"/>
      <c r="B3" s="97"/>
      <c r="C3" s="97"/>
      <c r="D3" s="97"/>
      <c r="E3" s="97"/>
      <c r="F3" s="97"/>
      <c r="G3" s="97"/>
      <c r="H3" s="97"/>
      <c r="I3" s="97"/>
      <c r="J3" s="97"/>
    </row>
    <row r="4" spans="1:10">
      <c r="A4" s="97"/>
      <c r="B4" s="97"/>
      <c r="C4" s="97"/>
      <c r="D4" s="97"/>
      <c r="E4" s="97"/>
      <c r="F4" s="97"/>
      <c r="G4" s="97"/>
      <c r="H4" s="97"/>
      <c r="I4" s="97"/>
      <c r="J4" s="97"/>
    </row>
    <row r="5" spans="1:10">
      <c r="A5" s="97"/>
      <c r="B5" s="97"/>
      <c r="C5" s="97"/>
      <c r="D5" s="97"/>
      <c r="E5" s="97"/>
      <c r="F5" s="97"/>
      <c r="G5" s="97"/>
      <c r="H5" s="97"/>
      <c r="I5" s="97"/>
      <c r="J5" s="97"/>
    </row>
    <row r="6" spans="1:10">
      <c r="A6" s="97"/>
      <c r="B6" s="97"/>
      <c r="C6" s="97"/>
      <c r="D6" s="97"/>
      <c r="E6" s="97"/>
      <c r="F6" s="97"/>
      <c r="G6" s="97"/>
      <c r="H6" s="97"/>
      <c r="I6" s="97"/>
      <c r="J6" s="97"/>
    </row>
    <row r="7" spans="1:10">
      <c r="A7" s="97"/>
      <c r="B7" s="97"/>
      <c r="C7" s="97"/>
      <c r="D7" s="97"/>
      <c r="E7" s="97"/>
      <c r="F7" s="97"/>
      <c r="G7" s="97"/>
      <c r="H7" s="97"/>
      <c r="I7" s="97"/>
      <c r="J7" s="97"/>
    </row>
    <row r="8" spans="1:10">
      <c r="A8" s="97"/>
      <c r="B8" s="97"/>
      <c r="C8" s="97"/>
      <c r="D8" s="97"/>
      <c r="E8" s="97"/>
      <c r="F8" s="97"/>
      <c r="G8" s="97"/>
      <c r="H8" s="97"/>
      <c r="I8" s="97"/>
      <c r="J8" s="97"/>
    </row>
    <row r="9" spans="1:10">
      <c r="A9" s="97"/>
      <c r="B9" s="97"/>
      <c r="C9" s="97"/>
      <c r="D9" s="97"/>
      <c r="E9" s="97"/>
      <c r="F9" s="97"/>
      <c r="G9" s="97"/>
      <c r="H9" s="97"/>
      <c r="I9" s="97"/>
      <c r="J9" s="97"/>
    </row>
    <row r="11" spans="1:10">
      <c r="A11" s="50" t="s">
        <v>26</v>
      </c>
    </row>
    <row r="12" spans="1:10">
      <c r="A12" s="98"/>
      <c r="B12" s="99"/>
      <c r="C12" s="99"/>
      <c r="D12" s="99"/>
      <c r="E12" s="99"/>
      <c r="F12" s="99"/>
      <c r="G12" s="99"/>
      <c r="H12" s="99"/>
      <c r="I12" s="99"/>
      <c r="J12" s="99"/>
    </row>
    <row r="13" spans="1:10">
      <c r="A13" s="99"/>
      <c r="B13" s="99"/>
      <c r="C13" s="99"/>
      <c r="D13" s="99"/>
      <c r="E13" s="99"/>
      <c r="F13" s="99"/>
      <c r="G13" s="99"/>
      <c r="H13" s="99"/>
      <c r="I13" s="99"/>
      <c r="J13" s="99"/>
    </row>
    <row r="14" spans="1:10">
      <c r="A14" s="99"/>
      <c r="B14" s="99"/>
      <c r="C14" s="99"/>
      <c r="D14" s="99"/>
      <c r="E14" s="99"/>
      <c r="F14" s="99"/>
      <c r="G14" s="99"/>
      <c r="H14" s="99"/>
      <c r="I14" s="99"/>
      <c r="J14" s="99"/>
    </row>
    <row r="15" spans="1:10">
      <c r="A15" s="99"/>
      <c r="B15" s="99"/>
      <c r="C15" s="99"/>
      <c r="D15" s="99"/>
      <c r="E15" s="99"/>
      <c r="F15" s="99"/>
      <c r="G15" s="99"/>
      <c r="H15" s="99"/>
      <c r="I15" s="99"/>
      <c r="J15" s="99"/>
    </row>
    <row r="16" spans="1:10">
      <c r="A16" s="99"/>
      <c r="B16" s="99"/>
      <c r="C16" s="99"/>
      <c r="D16" s="99"/>
      <c r="E16" s="99"/>
      <c r="F16" s="99"/>
      <c r="G16" s="99"/>
      <c r="H16" s="99"/>
      <c r="I16" s="99"/>
      <c r="J16" s="99"/>
    </row>
    <row r="17" spans="1:10">
      <c r="A17" s="99"/>
      <c r="B17" s="99"/>
      <c r="C17" s="99"/>
      <c r="D17" s="99"/>
      <c r="E17" s="99"/>
      <c r="F17" s="99"/>
      <c r="G17" s="99"/>
      <c r="H17" s="99"/>
      <c r="I17" s="99"/>
      <c r="J17" s="99"/>
    </row>
    <row r="18" spans="1:10">
      <c r="A18" s="99"/>
      <c r="B18" s="99"/>
      <c r="C18" s="99"/>
      <c r="D18" s="99"/>
      <c r="E18" s="99"/>
      <c r="F18" s="99"/>
      <c r="G18" s="99"/>
      <c r="H18" s="99"/>
      <c r="I18" s="99"/>
      <c r="J18" s="99"/>
    </row>
    <row r="19" spans="1:10">
      <c r="A19" s="99"/>
      <c r="B19" s="99"/>
      <c r="C19" s="99"/>
      <c r="D19" s="99"/>
      <c r="E19" s="99"/>
      <c r="F19" s="99"/>
      <c r="G19" s="99"/>
      <c r="H19" s="99"/>
      <c r="I19" s="99"/>
      <c r="J19" s="99"/>
    </row>
    <row r="21" spans="1:10">
      <c r="A21" s="50" t="s">
        <v>27</v>
      </c>
    </row>
    <row r="22" spans="1:10">
      <c r="A22" s="98"/>
      <c r="B22" s="98"/>
      <c r="C22" s="98"/>
      <c r="D22" s="98"/>
      <c r="E22" s="98"/>
      <c r="F22" s="98"/>
      <c r="G22" s="98"/>
      <c r="H22" s="98"/>
      <c r="I22" s="98"/>
      <c r="J22" s="98"/>
    </row>
    <row r="23" spans="1:10">
      <c r="A23" s="98"/>
      <c r="B23" s="98"/>
      <c r="C23" s="98"/>
      <c r="D23" s="98"/>
      <c r="E23" s="98"/>
      <c r="F23" s="98"/>
      <c r="G23" s="98"/>
      <c r="H23" s="98"/>
      <c r="I23" s="98"/>
      <c r="J23" s="98"/>
    </row>
    <row r="24" spans="1:10">
      <c r="A24" s="98"/>
      <c r="B24" s="98"/>
      <c r="C24" s="98"/>
      <c r="D24" s="98"/>
      <c r="E24" s="98"/>
      <c r="F24" s="98"/>
      <c r="G24" s="98"/>
      <c r="H24" s="98"/>
      <c r="I24" s="98"/>
      <c r="J24" s="98"/>
    </row>
    <row r="25" spans="1:10">
      <c r="A25" s="98"/>
      <c r="B25" s="98"/>
      <c r="C25" s="98"/>
      <c r="D25" s="98"/>
      <c r="E25" s="98"/>
      <c r="F25" s="98"/>
      <c r="G25" s="98"/>
      <c r="H25" s="98"/>
      <c r="I25" s="98"/>
      <c r="J25" s="98"/>
    </row>
    <row r="26" spans="1:10">
      <c r="A26" s="98"/>
      <c r="B26" s="98"/>
      <c r="C26" s="98"/>
      <c r="D26" s="98"/>
      <c r="E26" s="98"/>
      <c r="F26" s="98"/>
      <c r="G26" s="98"/>
      <c r="H26" s="98"/>
      <c r="I26" s="98"/>
      <c r="J26" s="98"/>
    </row>
    <row r="27" spans="1:10">
      <c r="A27" s="98"/>
      <c r="B27" s="98"/>
      <c r="C27" s="98"/>
      <c r="D27" s="98"/>
      <c r="E27" s="98"/>
      <c r="F27" s="98"/>
      <c r="G27" s="98"/>
      <c r="H27" s="98"/>
      <c r="I27" s="98"/>
      <c r="J27" s="98"/>
    </row>
    <row r="28" spans="1:10">
      <c r="A28" s="98"/>
      <c r="B28" s="98"/>
      <c r="C28" s="98"/>
      <c r="D28" s="98"/>
      <c r="E28" s="98"/>
      <c r="F28" s="98"/>
      <c r="G28" s="98"/>
      <c r="H28" s="98"/>
      <c r="I28" s="98"/>
      <c r="J28" s="98"/>
    </row>
    <row r="29" spans="1:10">
      <c r="A29" s="98"/>
      <c r="B29" s="98"/>
      <c r="C29" s="98"/>
      <c r="D29" s="98"/>
      <c r="E29" s="98"/>
      <c r="F29" s="98"/>
      <c r="G29" s="98"/>
      <c r="H29" s="98"/>
      <c r="I29" s="98"/>
      <c r="J29" s="98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80" zoomScaleNormal="80" workbookViewId="0">
      <selection activeCell="F4" sqref="F4"/>
    </sheetView>
  </sheetViews>
  <sheetFormatPr defaultRowHeight="14.5"/>
  <cols>
    <col min="1" max="1" width="14" customWidth="1"/>
    <col min="2" max="2" width="13.26953125" customWidth="1"/>
    <col min="4" max="4" width="14.7265625" customWidth="1"/>
    <col min="6" max="6" width="14.26953125" customWidth="1"/>
    <col min="8" max="8" width="15.6328125" customWidth="1"/>
  </cols>
  <sheetData>
    <row r="1" spans="1:8" ht="16.5">
      <c r="A1" s="28" t="s">
        <v>13</v>
      </c>
      <c r="B1" s="29"/>
      <c r="C1" s="30"/>
      <c r="D1" s="31"/>
      <c r="E1" s="30"/>
      <c r="F1" s="31"/>
      <c r="G1" s="30"/>
      <c r="H1" s="31"/>
    </row>
    <row r="2" spans="1:8" ht="16.5">
      <c r="A2" s="32"/>
      <c r="B2" s="30"/>
      <c r="C2" s="30"/>
      <c r="D2" s="31"/>
      <c r="E2" s="30"/>
      <c r="F2" s="31"/>
      <c r="G2" s="30"/>
      <c r="H2" s="31"/>
    </row>
    <row r="3" spans="1:8" ht="16.5">
      <c r="A3" s="33" t="s">
        <v>14</v>
      </c>
      <c r="B3" s="33" t="s">
        <v>15</v>
      </c>
      <c r="C3" s="33" t="s">
        <v>16</v>
      </c>
      <c r="D3" s="34" t="s">
        <v>17</v>
      </c>
      <c r="E3" s="33" t="s">
        <v>18</v>
      </c>
      <c r="F3" s="34" t="s">
        <v>17</v>
      </c>
      <c r="G3" s="33" t="s">
        <v>19</v>
      </c>
      <c r="H3" s="34" t="s">
        <v>17</v>
      </c>
    </row>
    <row r="4" spans="1:8" ht="16.5">
      <c r="A4" s="35" t="s">
        <v>20</v>
      </c>
      <c r="B4" s="35" t="s">
        <v>21</v>
      </c>
      <c r="C4" s="35"/>
      <c r="D4" s="36"/>
      <c r="E4" s="35"/>
      <c r="F4" s="36"/>
      <c r="G4" s="35"/>
      <c r="H4" s="36"/>
    </row>
    <row r="5" spans="1:8" ht="16.5">
      <c r="A5" s="35" t="s">
        <v>20</v>
      </c>
      <c r="B5" s="35"/>
      <c r="C5" s="35"/>
      <c r="D5" s="36"/>
      <c r="E5" s="35"/>
      <c r="F5" s="37"/>
      <c r="G5" s="35"/>
      <c r="H5" s="37"/>
    </row>
    <row r="6" spans="1:8" ht="16.5">
      <c r="A6" s="35" t="s">
        <v>20</v>
      </c>
      <c r="B6" s="35"/>
      <c r="C6" s="35"/>
      <c r="D6" s="37"/>
      <c r="E6" s="35"/>
      <c r="F6" s="37"/>
      <c r="G6" s="35"/>
      <c r="H6" s="37"/>
    </row>
    <row r="7" spans="1:8" ht="16.5">
      <c r="A7" s="35" t="s">
        <v>20</v>
      </c>
      <c r="B7" s="35"/>
      <c r="C7" s="35"/>
      <c r="D7" s="37"/>
      <c r="E7" s="35"/>
      <c r="F7" s="37"/>
      <c r="G7" s="35"/>
      <c r="H7" s="37"/>
    </row>
    <row r="8" spans="1:8" ht="16.5">
      <c r="A8" s="35" t="s">
        <v>20</v>
      </c>
      <c r="B8" s="35"/>
      <c r="C8" s="35"/>
      <c r="D8" s="37"/>
      <c r="E8" s="35"/>
      <c r="F8" s="37"/>
      <c r="G8" s="35"/>
      <c r="H8" s="37"/>
    </row>
    <row r="9" spans="1:8" ht="16.5">
      <c r="A9" s="35" t="s">
        <v>20</v>
      </c>
      <c r="B9" s="35"/>
      <c r="C9" s="35"/>
      <c r="D9" s="37"/>
      <c r="E9" s="35"/>
      <c r="F9" s="37"/>
      <c r="G9" s="35"/>
      <c r="H9" s="37"/>
    </row>
    <row r="10" spans="1:8" ht="16.5">
      <c r="A10" s="35" t="s">
        <v>20</v>
      </c>
      <c r="B10" s="35"/>
      <c r="C10" s="35"/>
      <c r="D10" s="37"/>
      <c r="E10" s="35"/>
      <c r="F10" s="37"/>
      <c r="G10" s="35"/>
      <c r="H10" s="37"/>
    </row>
    <row r="11" spans="1:8" ht="16.5">
      <c r="A11" s="35" t="s">
        <v>20</v>
      </c>
      <c r="B11" s="35"/>
      <c r="C11" s="35"/>
      <c r="D11" s="37"/>
      <c r="E11" s="35"/>
      <c r="F11" s="37"/>
      <c r="G11" s="35"/>
      <c r="H11" s="37"/>
    </row>
    <row r="12" spans="1:8" ht="16.5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Nomura Anri</cp:lastModifiedBy>
  <dcterms:created xsi:type="dcterms:W3CDTF">2020-09-18T03:10:57Z</dcterms:created>
  <dcterms:modified xsi:type="dcterms:W3CDTF">2021-06-24T03:48:16Z</dcterms:modified>
</cp:coreProperties>
</file>